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Zápis" sheetId="1" r:id="rId1"/>
    <sheet name="Kůň 1_4" sheetId="2" r:id="rId2"/>
    <sheet name="Kůň 5_8" sheetId="3" r:id="rId3"/>
    <sheet name="Kůň 9_12 " sheetId="4" r:id="rId4"/>
    <sheet name="Kůň 13_16" sheetId="5" r:id="rId5"/>
  </sheets>
  <definedNames>
    <definedName name="_">#REF!</definedName>
    <definedName name="__5" localSheetId="4">'Kůň 13_16'!#REF!</definedName>
    <definedName name="__5" localSheetId="2">'Kůň 5_8'!#REF!</definedName>
    <definedName name="__5" localSheetId="3">'Kůň 9_12 '!$B$16</definedName>
    <definedName name="__5">'Kůň 1_4'!#REF!</definedName>
    <definedName name="__6">#REF!</definedName>
    <definedName name="__7">#REF!</definedName>
    <definedName name="__8">#REF!</definedName>
    <definedName name="_C2">#REF!</definedName>
    <definedName name="_C2_5" localSheetId="4">'Kůň 13_16'!#REF!</definedName>
    <definedName name="_C2_5" localSheetId="2">'Kůň 5_8'!#REF!</definedName>
    <definedName name="_C2_5" localSheetId="3">'Kůň 9_12 '!$B$16</definedName>
    <definedName name="_C2_5">'Kůň 1_4'!#REF!</definedName>
    <definedName name="_C2_6">#REF!</definedName>
    <definedName name="_C2_7">#REF!</definedName>
    <definedName name="_C2_8">#REF!</definedName>
  </definedNames>
  <calcPr fullCalcOnLoad="1"/>
</workbook>
</file>

<file path=xl/sharedStrings.xml><?xml version="1.0" encoding="utf-8"?>
<sst xmlns="http://schemas.openxmlformats.org/spreadsheetml/2006/main" count="203" uniqueCount="115">
  <si>
    <r>
      <t xml:space="preserve">    </t>
    </r>
    <r>
      <rPr>
        <b/>
        <sz val="20"/>
        <rFont val="Lucida Sans Unicode"/>
        <family val="0"/>
      </rPr>
      <t xml:space="preserve">       </t>
    </r>
    <r>
      <rPr>
        <b/>
        <sz val="20"/>
        <rFont val="Arial CE"/>
        <family val="2"/>
      </rPr>
      <t>Kůň</t>
    </r>
  </si>
  <si>
    <r>
      <t xml:space="preserve">     </t>
    </r>
    <r>
      <rPr>
        <b/>
        <sz val="16"/>
        <rFont val="Lucida Sans Unicode"/>
        <family val="0"/>
      </rPr>
      <t xml:space="preserve"> </t>
    </r>
    <r>
      <rPr>
        <b/>
        <sz val="16"/>
        <rFont val="Arial CE"/>
        <family val="2"/>
      </rPr>
      <t xml:space="preserve">Kůň   </t>
    </r>
  </si>
  <si>
    <t xml:space="preserve">      Komisař</t>
  </si>
  <si>
    <t>a1</t>
  </si>
  <si>
    <t>Krok</t>
  </si>
  <si>
    <t>a2</t>
  </si>
  <si>
    <t>Klus (kmih a elasticita)</t>
  </si>
  <si>
    <t>výsledek      : 2 x 0,4</t>
  </si>
  <si>
    <t>b1</t>
  </si>
  <si>
    <t>Skok ve volnosti  110 cm</t>
  </si>
  <si>
    <t>koeficient              0,2</t>
  </si>
  <si>
    <t>b2</t>
  </si>
  <si>
    <t xml:space="preserve">                             120cm</t>
  </si>
  <si>
    <t>koeficient              0,3</t>
  </si>
  <si>
    <t>b3</t>
  </si>
  <si>
    <t xml:space="preserve">                             130cm</t>
  </si>
  <si>
    <t>výsledek   : x 0,6</t>
  </si>
  <si>
    <t>Celkové hodnocení</t>
  </si>
  <si>
    <t>Umístění</t>
  </si>
  <si>
    <t>SVAZ CHOVATELŮ ČESKÉHO TEPLOKREVNÍKA</t>
  </si>
  <si>
    <t>U Hřebčince 479,397 01 Písek,tel.: 382 224 144</t>
  </si>
  <si>
    <t>e-mail:schct@tiscali.cz,http://www.schct.cz</t>
  </si>
  <si>
    <t>Místo konání:</t>
  </si>
  <si>
    <t>Datum :</t>
  </si>
  <si>
    <t>Složení komise :</t>
  </si>
  <si>
    <t xml:space="preserve">předseda : </t>
  </si>
  <si>
    <t>Kůň</t>
  </si>
  <si>
    <t>Výžeh</t>
  </si>
  <si>
    <t>Jméno klisny</t>
  </si>
  <si>
    <t>Majitel</t>
  </si>
  <si>
    <t>Podpis členů komise:</t>
  </si>
  <si>
    <t>11</t>
  </si>
  <si>
    <t>12</t>
  </si>
  <si>
    <t>13</t>
  </si>
  <si>
    <t>14</t>
  </si>
  <si>
    <t>PROTOKOL o konání zkoušky (skok ve volnosti)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</si>
  <si>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</si>
  <si>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</si>
  <si>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</si>
  <si>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</si>
  <si>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</si>
  <si>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</si>
  <si>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</si>
  <si>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</si>
  <si>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</si>
  <si>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</si>
  <si>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Vondrouš</t>
  </si>
  <si>
    <t>3. Bohdaský</t>
  </si>
  <si>
    <t>1. Růžička</t>
  </si>
  <si>
    <t>koeficient              0,6</t>
  </si>
  <si>
    <t>E</t>
  </si>
  <si>
    <t>Měník</t>
  </si>
  <si>
    <t>Karel Růžička</t>
  </si>
  <si>
    <t>Ing. Otakar Vondrouš</t>
  </si>
  <si>
    <t>Václav Bohdaský</t>
  </si>
  <si>
    <t>0</t>
  </si>
  <si>
    <t>Komisaři</t>
  </si>
  <si>
    <t>Klisny</t>
  </si>
  <si>
    <t>12. 48/800 Grande Dame</t>
  </si>
  <si>
    <t>11. 74/222 Last</t>
  </si>
  <si>
    <t>1.  48/799 Grun</t>
  </si>
  <si>
    <t>09. 49/104 Rosa-P</t>
  </si>
  <si>
    <t>3. 74/210 Athea</t>
  </si>
  <si>
    <t>14. 45/260 Darkness</t>
  </si>
  <si>
    <t>13. 74/217 Lea</t>
  </si>
  <si>
    <t>5. 45/289 Loncessa-K</t>
  </si>
  <si>
    <t>6. 45/250 Cornelie</t>
  </si>
  <si>
    <t>4. 64/753 Kallis</t>
  </si>
  <si>
    <t>2. 44/304 Casandra</t>
  </si>
  <si>
    <t>7. 45/280 Konie</t>
  </si>
  <si>
    <t>10.  41/650 Doména</t>
  </si>
  <si>
    <t>8. 48/796 Gnoel</t>
  </si>
  <si>
    <t>Dat. Nar.</t>
  </si>
  <si>
    <t>Celk. hodnoc.</t>
  </si>
  <si>
    <t>Grande Dame</t>
  </si>
  <si>
    <t>Stáj Jiří Skřivan - Manon</t>
  </si>
  <si>
    <t>Lea</t>
  </si>
  <si>
    <t>Dobroslav Kubišta</t>
  </si>
  <si>
    <t>Konie</t>
  </si>
  <si>
    <t>Last</t>
  </si>
  <si>
    <t>Athea</t>
  </si>
  <si>
    <t>Gnoel</t>
  </si>
  <si>
    <t>Loncessa-K</t>
  </si>
  <si>
    <t>Kristýna Šťastná</t>
  </si>
  <si>
    <t>48/800</t>
  </si>
  <si>
    <t>Doména</t>
  </si>
  <si>
    <t>74/217</t>
  </si>
  <si>
    <t>45/280</t>
  </si>
  <si>
    <t>Jatky Lužec</t>
  </si>
  <si>
    <t>74/222</t>
  </si>
  <si>
    <t>Cornélie</t>
  </si>
  <si>
    <t>74/210</t>
  </si>
  <si>
    <t>Hřebčín Suchá, R. Skřivan</t>
  </si>
  <si>
    <t>48/796</t>
  </si>
  <si>
    <t>Rosa-P</t>
  </si>
  <si>
    <t>45/289</t>
  </si>
  <si>
    <t>Grun</t>
  </si>
  <si>
    <t>41/650</t>
  </si>
  <si>
    <t>Fiala Miroslav, Nechanice</t>
  </si>
  <si>
    <t>45/250</t>
  </si>
  <si>
    <t>JŠ Valdštejnská Obora</t>
  </si>
  <si>
    <t>49/104</t>
  </si>
  <si>
    <t>Cipra J., JŠ Pastviny</t>
  </si>
  <si>
    <t>48/799</t>
  </si>
  <si>
    <t>Casandra</t>
  </si>
  <si>
    <t>Elim.</t>
  </si>
  <si>
    <t>44/304</t>
  </si>
  <si>
    <t>Kasalová Michaela</t>
  </si>
  <si>
    <t>Kallis</t>
  </si>
  <si>
    <t>Darkness</t>
  </si>
  <si>
    <t>Ing. Šlenc J., Hradec Kr.</t>
  </si>
  <si>
    <t>64/753</t>
  </si>
  <si>
    <t>Lelková Pavlína</t>
  </si>
  <si>
    <t>45/260</t>
  </si>
  <si>
    <t>koeficient              0,5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</si>
</sst>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 dd"/>
  </numFmts>
  <fonts count="53">
    <font>
      <sz val="10"/>
      <name val="Arial CE"/>
      <family val="0"/>
    </font>
    <font>
      <sz val="10"/>
      <name val="Arial"/>
      <family val="0"/>
    </font>
    <font>
      <sz val="20"/>
      <name val="Lucida Sans Unicode"/>
      <family val="0"/>
    </font>
    <font>
      <b/>
      <sz val="20"/>
      <name val="Lucida Sans Unicode"/>
      <family val="0"/>
    </font>
    <font>
      <b/>
      <sz val="20"/>
      <name val="Arial CE"/>
      <family val="2"/>
    </font>
    <font>
      <sz val="16"/>
      <name val="Lucida Sans Unicode"/>
      <family val="0"/>
    </font>
    <font>
      <b/>
      <sz val="16"/>
      <name val="Lucida Sans Unicod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sz val="12"/>
      <name val="Fixedsys"/>
      <family val="2"/>
    </font>
    <font>
      <sz val="10"/>
      <name val="Fixedsys"/>
      <family val="2"/>
    </font>
    <font>
      <sz val="8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8" fillId="33" borderId="14" xfId="0" applyFont="1" applyFill="1" applyBorder="1" applyAlignment="1">
      <alignment/>
    </xf>
    <xf numFmtId="0" fontId="12" fillId="0" borderId="0" xfId="0" applyFont="1" applyAlignment="1">
      <alignment/>
    </xf>
    <xf numFmtId="0" fontId="8" fillId="34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164" fontId="8" fillId="34" borderId="14" xfId="0" applyNumberFormat="1" applyFont="1" applyFill="1" applyBorder="1" applyAlignment="1">
      <alignment/>
    </xf>
    <xf numFmtId="164" fontId="8" fillId="33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164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35" borderId="14" xfId="0" applyFont="1" applyFill="1" applyBorder="1" applyAlignment="1">
      <alignment/>
    </xf>
    <xf numFmtId="2" fontId="8" fillId="35" borderId="13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2" fontId="8" fillId="38" borderId="10" xfId="0" applyNumberFormat="1" applyFont="1" applyFill="1" applyBorder="1" applyAlignment="1">
      <alignment/>
    </xf>
    <xf numFmtId="2" fontId="8" fillId="37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2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Border="1" applyAlignment="1">
      <alignment horizontal="right"/>
    </xf>
    <xf numFmtId="0" fontId="14" fillId="0" borderId="20" xfId="0" applyFont="1" applyBorder="1" applyAlignment="1">
      <alignment/>
    </xf>
    <xf numFmtId="0" fontId="0" fillId="0" borderId="20" xfId="0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0" fontId="9" fillId="0" borderId="22" xfId="0" applyFont="1" applyBorder="1" applyAlignment="1">
      <alignment horizontal="left"/>
    </xf>
    <xf numFmtId="14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18" fillId="0" borderId="0" xfId="0" applyFont="1" applyBorder="1" applyAlignment="1">
      <alignment horizontal="left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9">
      <selection activeCell="F37" sqref="F37"/>
    </sheetView>
  </sheetViews>
  <sheetFormatPr defaultColWidth="9.00390625" defaultRowHeight="12.75"/>
  <cols>
    <col min="1" max="1" width="5.50390625" style="0" customWidth="1"/>
    <col min="2" max="2" width="14.50390625" style="0" customWidth="1"/>
    <col min="3" max="3" width="18.50390625" style="0" customWidth="1"/>
    <col min="4" max="4" width="11.50390625" style="0" customWidth="1"/>
    <col min="5" max="5" width="22.125" style="0" customWidth="1"/>
    <col min="6" max="6" width="12.875" style="0" customWidth="1"/>
  </cols>
  <sheetData>
    <row r="2" spans="2:6" ht="21">
      <c r="B2" s="79" t="s">
        <v>19</v>
      </c>
      <c r="C2" s="79"/>
      <c r="D2" s="79"/>
      <c r="E2" s="79"/>
      <c r="F2" s="79"/>
    </row>
    <row r="4" spans="2:6" ht="17.25">
      <c r="B4" s="80" t="s">
        <v>20</v>
      </c>
      <c r="C4" s="80"/>
      <c r="D4" s="80"/>
      <c r="E4" s="80"/>
      <c r="F4" s="80"/>
    </row>
    <row r="5" spans="2:6" ht="12.75">
      <c r="B5" s="81" t="s">
        <v>21</v>
      </c>
      <c r="C5" s="81"/>
      <c r="D5" s="81"/>
      <c r="E5" s="81"/>
      <c r="F5" s="81"/>
    </row>
    <row r="6" spans="2:6" ht="12.75">
      <c r="B6" s="42"/>
      <c r="C6" s="43"/>
      <c r="D6" s="43"/>
      <c r="E6" s="43"/>
      <c r="F6" s="44"/>
    </row>
    <row r="7" spans="2:6" ht="20.25">
      <c r="B7" s="82" t="s">
        <v>35</v>
      </c>
      <c r="C7" s="82"/>
      <c r="D7" s="82"/>
      <c r="E7" s="82"/>
      <c r="F7" s="82"/>
    </row>
    <row r="8" ht="12.75">
      <c r="B8" s="45"/>
    </row>
    <row r="9" spans="2:3" ht="15">
      <c r="B9" s="46" t="s">
        <v>22</v>
      </c>
      <c r="C9" s="47" t="s">
        <v>51</v>
      </c>
    </row>
    <row r="10" ht="12.75">
      <c r="B10" s="45"/>
    </row>
    <row r="11" spans="2:3" ht="15">
      <c r="B11" s="46" t="s">
        <v>23</v>
      </c>
      <c r="C11" s="48">
        <v>41335</v>
      </c>
    </row>
    <row r="12" ht="12.75">
      <c r="B12" s="45"/>
    </row>
    <row r="13" spans="2:5" ht="12.75">
      <c r="B13" s="49" t="s">
        <v>24</v>
      </c>
      <c r="C13" s="45" t="s">
        <v>25</v>
      </c>
      <c r="D13" s="50"/>
      <c r="E13" s="74" t="s">
        <v>52</v>
      </c>
    </row>
    <row r="14" spans="2:4" ht="12.75">
      <c r="B14" s="45"/>
      <c r="C14" s="44"/>
      <c r="D14" s="51"/>
    </row>
    <row r="15" spans="2:5" ht="12.75">
      <c r="B15" s="45"/>
      <c r="C15" s="52"/>
      <c r="D15" s="53"/>
      <c r="E15" s="74" t="s">
        <v>53</v>
      </c>
    </row>
    <row r="16" ht="12.75">
      <c r="B16" s="45"/>
    </row>
    <row r="17" spans="2:5" ht="12.75">
      <c r="B17" s="45"/>
      <c r="C17" s="52"/>
      <c r="D17" s="53"/>
      <c r="E17" s="74" t="s">
        <v>54</v>
      </c>
    </row>
    <row r="18" ht="12.75">
      <c r="B18" s="45"/>
    </row>
    <row r="19" spans="2:5" ht="12.75">
      <c r="B19" s="45"/>
      <c r="C19" s="52"/>
      <c r="D19" s="54"/>
      <c r="E19" s="54"/>
    </row>
    <row r="20" ht="12.75">
      <c r="B20" s="45"/>
    </row>
    <row r="21" spans="2:5" ht="12.75">
      <c r="B21" s="45"/>
      <c r="C21" s="52"/>
      <c r="D21" s="54"/>
      <c r="E21" s="54"/>
    </row>
    <row r="22" ht="12.75">
      <c r="B22" s="45"/>
    </row>
    <row r="23" spans="1:6" ht="13.5">
      <c r="A23" s="55" t="s">
        <v>26</v>
      </c>
      <c r="B23" s="56" t="s">
        <v>27</v>
      </c>
      <c r="C23" s="57" t="s">
        <v>28</v>
      </c>
      <c r="D23" s="58" t="s">
        <v>72</v>
      </c>
      <c r="E23" s="57" t="s">
        <v>29</v>
      </c>
      <c r="F23" s="58" t="s">
        <v>73</v>
      </c>
    </row>
    <row r="24" spans="1:6" ht="15">
      <c r="A24" s="78">
        <v>1</v>
      </c>
      <c r="B24" s="59" t="s">
        <v>84</v>
      </c>
      <c r="C24" s="59" t="s">
        <v>74</v>
      </c>
      <c r="D24" s="60">
        <v>39967</v>
      </c>
      <c r="E24" s="76" t="s">
        <v>75</v>
      </c>
      <c r="F24" s="64">
        <v>8.02</v>
      </c>
    </row>
    <row r="25" spans="1:6" ht="15">
      <c r="A25" s="61">
        <v>2</v>
      </c>
      <c r="B25" s="3" t="s">
        <v>86</v>
      </c>
      <c r="C25" s="3" t="s">
        <v>76</v>
      </c>
      <c r="D25" s="62">
        <v>39918</v>
      </c>
      <c r="E25" s="77" t="s">
        <v>77</v>
      </c>
      <c r="F25" s="64">
        <v>7.94</v>
      </c>
    </row>
    <row r="26" spans="1:6" ht="15">
      <c r="A26" s="61">
        <v>3</v>
      </c>
      <c r="B26" s="3" t="s">
        <v>87</v>
      </c>
      <c r="C26" s="3" t="s">
        <v>78</v>
      </c>
      <c r="D26" s="62">
        <v>39877</v>
      </c>
      <c r="E26" s="77" t="s">
        <v>88</v>
      </c>
      <c r="F26" s="64">
        <v>7.83</v>
      </c>
    </row>
    <row r="27" spans="1:6" ht="15">
      <c r="A27" s="61">
        <v>4</v>
      </c>
      <c r="B27" s="59" t="s">
        <v>89</v>
      </c>
      <c r="C27" s="59" t="s">
        <v>79</v>
      </c>
      <c r="D27" s="60">
        <v>39974</v>
      </c>
      <c r="E27" s="77" t="s">
        <v>77</v>
      </c>
      <c r="F27" s="64">
        <v>7.81</v>
      </c>
    </row>
    <row r="28" spans="1:6" ht="15">
      <c r="A28" s="61">
        <v>5</v>
      </c>
      <c r="B28" s="59" t="s">
        <v>91</v>
      </c>
      <c r="C28" s="59" t="s">
        <v>80</v>
      </c>
      <c r="D28" s="60">
        <v>39891</v>
      </c>
      <c r="E28" s="76" t="s">
        <v>77</v>
      </c>
      <c r="F28" s="64">
        <v>7.72</v>
      </c>
    </row>
    <row r="29" spans="1:6" ht="15">
      <c r="A29" s="61">
        <v>6</v>
      </c>
      <c r="B29" s="65" t="s">
        <v>93</v>
      </c>
      <c r="C29" s="3" t="s">
        <v>81</v>
      </c>
      <c r="D29" s="62">
        <v>39847</v>
      </c>
      <c r="E29" s="77" t="s">
        <v>92</v>
      </c>
      <c r="F29" s="64">
        <v>7.69</v>
      </c>
    </row>
    <row r="30" spans="1:6" ht="15">
      <c r="A30" s="61">
        <v>7</v>
      </c>
      <c r="B30" s="59" t="s">
        <v>95</v>
      </c>
      <c r="C30" s="59" t="s">
        <v>82</v>
      </c>
      <c r="D30" s="60">
        <v>39962</v>
      </c>
      <c r="E30" s="76" t="s">
        <v>83</v>
      </c>
      <c r="F30" s="64">
        <v>7.65</v>
      </c>
    </row>
    <row r="31" spans="1:6" ht="15">
      <c r="A31" s="61">
        <v>8</v>
      </c>
      <c r="B31" s="66" t="s">
        <v>97</v>
      </c>
      <c r="C31" s="3" t="s">
        <v>85</v>
      </c>
      <c r="D31" s="62">
        <v>39878</v>
      </c>
      <c r="E31" s="77" t="s">
        <v>98</v>
      </c>
      <c r="F31" s="64">
        <v>7.6</v>
      </c>
    </row>
    <row r="32" spans="1:6" ht="15">
      <c r="A32" s="61">
        <v>9</v>
      </c>
      <c r="B32" s="59" t="s">
        <v>99</v>
      </c>
      <c r="C32" s="59" t="s">
        <v>90</v>
      </c>
      <c r="D32" s="60">
        <v>39947</v>
      </c>
      <c r="E32" s="76" t="s">
        <v>100</v>
      </c>
      <c r="F32" s="64">
        <v>7.51</v>
      </c>
    </row>
    <row r="33" spans="1:6" ht="15">
      <c r="A33" s="61">
        <v>10</v>
      </c>
      <c r="B33" s="59" t="s">
        <v>101</v>
      </c>
      <c r="C33" s="59" t="s">
        <v>94</v>
      </c>
      <c r="D33" s="60">
        <v>39900</v>
      </c>
      <c r="E33" s="76" t="s">
        <v>102</v>
      </c>
      <c r="F33" s="64">
        <v>7.42</v>
      </c>
    </row>
    <row r="34" spans="1:6" ht="15">
      <c r="A34" s="61">
        <v>11</v>
      </c>
      <c r="B34" s="3" t="s">
        <v>103</v>
      </c>
      <c r="C34" s="3" t="s">
        <v>96</v>
      </c>
      <c r="D34" s="62">
        <v>39987</v>
      </c>
      <c r="E34" s="77" t="s">
        <v>92</v>
      </c>
      <c r="F34" s="64">
        <v>6.84</v>
      </c>
    </row>
    <row r="35" spans="1:6" ht="15">
      <c r="A35" s="61">
        <v>12</v>
      </c>
      <c r="B35" s="3" t="s">
        <v>106</v>
      </c>
      <c r="C35" s="3" t="s">
        <v>104</v>
      </c>
      <c r="D35" s="62">
        <v>39955</v>
      </c>
      <c r="E35" s="77" t="s">
        <v>107</v>
      </c>
      <c r="F35" s="64" t="s">
        <v>105</v>
      </c>
    </row>
    <row r="36" spans="1:6" ht="15">
      <c r="A36" s="61">
        <v>13</v>
      </c>
      <c r="B36" s="3" t="s">
        <v>111</v>
      </c>
      <c r="C36" s="3" t="s">
        <v>108</v>
      </c>
      <c r="D36" s="62">
        <v>39893</v>
      </c>
      <c r="E36" s="77" t="s">
        <v>112</v>
      </c>
      <c r="F36" s="64" t="s">
        <v>105</v>
      </c>
    </row>
    <row r="37" spans="1:6" ht="15">
      <c r="A37" s="61">
        <v>14</v>
      </c>
      <c r="B37" s="3" t="s">
        <v>113</v>
      </c>
      <c r="C37" s="3" t="s">
        <v>109</v>
      </c>
      <c r="D37" s="62">
        <v>39964</v>
      </c>
      <c r="E37" s="77" t="s">
        <v>110</v>
      </c>
      <c r="F37" s="64" t="s">
        <v>105</v>
      </c>
    </row>
    <row r="38" spans="1:6" ht="15">
      <c r="A38" s="61"/>
      <c r="B38" s="3"/>
      <c r="C38" s="3"/>
      <c r="D38" s="62"/>
      <c r="E38" s="63"/>
      <c r="F38" s="64"/>
    </row>
    <row r="39" spans="1:6" ht="15">
      <c r="A39" s="61"/>
      <c r="B39" s="3"/>
      <c r="C39" s="3"/>
      <c r="D39" s="62"/>
      <c r="E39" s="67"/>
      <c r="F39" s="64"/>
    </row>
    <row r="40" spans="1:6" ht="15">
      <c r="A40" s="61"/>
      <c r="B40" s="3"/>
      <c r="C40" s="3"/>
      <c r="D40" s="62"/>
      <c r="E40" s="63"/>
      <c r="F40" s="64"/>
    </row>
    <row r="41" spans="1:6" ht="15">
      <c r="A41" s="61"/>
      <c r="B41" s="3"/>
      <c r="C41" s="3"/>
      <c r="D41" s="62"/>
      <c r="E41" s="63"/>
      <c r="F41" s="64"/>
    </row>
    <row r="42" spans="1:6" ht="15">
      <c r="A42" s="61"/>
      <c r="B42" s="3"/>
      <c r="C42" s="3"/>
      <c r="D42" s="62"/>
      <c r="E42" s="63"/>
      <c r="F42" s="64"/>
    </row>
    <row r="43" spans="1:6" ht="15">
      <c r="A43" s="61"/>
      <c r="B43" s="3"/>
      <c r="C43" s="3"/>
      <c r="D43" s="62"/>
      <c r="E43" s="63"/>
      <c r="F43" s="64"/>
    </row>
    <row r="44" spans="2:6" ht="15">
      <c r="B44" s="68"/>
      <c r="C44" s="68"/>
      <c r="D44" s="69"/>
      <c r="E44" s="70"/>
      <c r="F44" s="70"/>
    </row>
    <row r="45" spans="2:6" ht="12.75">
      <c r="B45" s="71" t="s">
        <v>30</v>
      </c>
      <c r="C45" s="51"/>
      <c r="D45" s="51"/>
      <c r="E45" s="51"/>
      <c r="F45" s="51"/>
    </row>
  </sheetData>
  <sheetProtection/>
  <mergeCells count="4">
    <mergeCell ref="B2:F2"/>
    <mergeCell ref="B4:F4"/>
    <mergeCell ref="B5:F5"/>
    <mergeCell ref="B7:F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tabSelected="1" zoomScalePageLayoutView="0" workbookViewId="0" topLeftCell="A7">
      <selection activeCell="O12" sqref="O12"/>
    </sheetView>
  </sheetViews>
  <sheetFormatPr defaultColWidth="9.00390625" defaultRowHeight="12.75"/>
  <cols>
    <col min="1" max="1" width="3.50390625" style="0" customWidth="1"/>
    <col min="2" max="2" width="26.00390625" style="0" customWidth="1"/>
    <col min="3" max="18" width="5.50390625" style="0" customWidth="1"/>
  </cols>
  <sheetData>
    <row r="1" ht="30.75" customHeight="1"/>
    <row r="2" spans="1:18" s="6" customFormat="1" ht="36" customHeight="1">
      <c r="A2" s="1" t="s">
        <v>0</v>
      </c>
      <c r="B2" s="2" t="s">
        <v>1</v>
      </c>
      <c r="C2" s="72" t="s">
        <v>36</v>
      </c>
      <c r="D2" s="3"/>
      <c r="E2" s="4"/>
      <c r="F2" s="5"/>
      <c r="G2" s="73" t="s">
        <v>37</v>
      </c>
      <c r="H2" s="3"/>
      <c r="I2" s="4"/>
      <c r="J2" s="5"/>
      <c r="K2" s="73" t="s">
        <v>38</v>
      </c>
      <c r="L2" s="3"/>
      <c r="M2" s="4"/>
      <c r="N2" s="5"/>
      <c r="O2" s="73" t="s">
        <v>39</v>
      </c>
      <c r="P2" s="3"/>
      <c r="Q2" s="4"/>
      <c r="R2" s="5"/>
    </row>
    <row r="3" spans="1:18" s="11" customFormat="1" ht="37.5" customHeight="1">
      <c r="A3" s="7"/>
      <c r="B3" s="8" t="s">
        <v>2</v>
      </c>
      <c r="C3" s="9">
        <v>1</v>
      </c>
      <c r="D3" s="9">
        <v>2</v>
      </c>
      <c r="E3" s="9">
        <v>3</v>
      </c>
      <c r="F3" s="10"/>
      <c r="G3" s="9">
        <v>1</v>
      </c>
      <c r="H3" s="9">
        <v>2</v>
      </c>
      <c r="I3" s="9">
        <v>3</v>
      </c>
      <c r="J3" s="10"/>
      <c r="K3" s="9">
        <v>1</v>
      </c>
      <c r="L3" s="9">
        <v>2</v>
      </c>
      <c r="M3" s="9">
        <v>3</v>
      </c>
      <c r="N3" s="10"/>
      <c r="O3" s="9">
        <v>1</v>
      </c>
      <c r="P3" s="9">
        <v>2</v>
      </c>
      <c r="Q3" s="9">
        <v>3</v>
      </c>
      <c r="R3" s="10"/>
    </row>
    <row r="4" spans="1:18" s="11" customFormat="1" ht="17.25">
      <c r="A4" s="12" t="s">
        <v>3</v>
      </c>
      <c r="B4" s="13" t="s">
        <v>4</v>
      </c>
      <c r="C4" s="14">
        <v>7.5</v>
      </c>
      <c r="D4" s="14">
        <v>7.5</v>
      </c>
      <c r="E4" s="14">
        <v>7.5</v>
      </c>
      <c r="F4" s="15">
        <f aca="true" t="shared" si="0" ref="F4:F13">SUM(C4+D4+E4)/3</f>
        <v>7.5</v>
      </c>
      <c r="G4" s="14">
        <v>7.5</v>
      </c>
      <c r="H4" s="14">
        <v>7</v>
      </c>
      <c r="I4" s="14">
        <v>7</v>
      </c>
      <c r="J4" s="15">
        <f aca="true" t="shared" si="1" ref="J4:J13">SUM(G4+H4+I4)/3</f>
        <v>7.166666666666667</v>
      </c>
      <c r="K4" s="14">
        <v>8</v>
      </c>
      <c r="L4" s="14">
        <v>8</v>
      </c>
      <c r="M4" s="14">
        <v>8</v>
      </c>
      <c r="N4" s="15">
        <f aca="true" t="shared" si="2" ref="N4:N13">SUM(K4+L4+M4)/3</f>
        <v>8</v>
      </c>
      <c r="O4" s="14">
        <v>7.5</v>
      </c>
      <c r="P4" s="14">
        <v>8.5</v>
      </c>
      <c r="Q4" s="14">
        <v>8.5</v>
      </c>
      <c r="R4" s="15">
        <f aca="true" t="shared" si="3" ref="R4:R13">SUM(O4+P4+Q4)/3</f>
        <v>8.166666666666666</v>
      </c>
    </row>
    <row r="5" spans="1:18" s="11" customFormat="1" ht="17.25">
      <c r="A5" s="16" t="s">
        <v>5</v>
      </c>
      <c r="B5" s="17" t="s">
        <v>6</v>
      </c>
      <c r="C5" s="18">
        <v>7</v>
      </c>
      <c r="D5" s="18">
        <v>7</v>
      </c>
      <c r="E5" s="18">
        <v>7</v>
      </c>
      <c r="F5" s="15">
        <f t="shared" si="0"/>
        <v>7</v>
      </c>
      <c r="G5" s="18">
        <v>7.5</v>
      </c>
      <c r="H5" s="18">
        <v>8</v>
      </c>
      <c r="I5" s="18">
        <v>7.5</v>
      </c>
      <c r="J5" s="15">
        <f t="shared" si="1"/>
        <v>7.666666666666667</v>
      </c>
      <c r="K5" s="18">
        <v>9</v>
      </c>
      <c r="L5" s="18">
        <v>7.5</v>
      </c>
      <c r="M5" s="18">
        <v>8</v>
      </c>
      <c r="N5" s="15">
        <f t="shared" si="2"/>
        <v>8.166666666666666</v>
      </c>
      <c r="O5" s="18">
        <v>7.5</v>
      </c>
      <c r="P5" s="18">
        <v>7</v>
      </c>
      <c r="Q5" s="18">
        <v>7.5</v>
      </c>
      <c r="R5" s="15">
        <f t="shared" si="3"/>
        <v>7.333333333333333</v>
      </c>
    </row>
    <row r="6" spans="1:18" s="11" customFormat="1" ht="17.25">
      <c r="A6" s="19"/>
      <c r="B6" s="20" t="s">
        <v>7</v>
      </c>
      <c r="C6" s="21">
        <f>SUM((C4+C5)/2*0.4)</f>
        <v>2.9000000000000004</v>
      </c>
      <c r="D6" s="21">
        <f>SUM((D4+D5)/2*0.4)</f>
        <v>2.9000000000000004</v>
      </c>
      <c r="E6" s="21">
        <f>SUM((E4+E5)/2*0.4)</f>
        <v>2.9000000000000004</v>
      </c>
      <c r="F6" s="15">
        <f t="shared" si="0"/>
        <v>2.9000000000000004</v>
      </c>
      <c r="G6" s="21">
        <f>SUM((G4+G5)/2*0.4)</f>
        <v>3</v>
      </c>
      <c r="H6" s="21">
        <f>SUM((H4+H5)/2*0.4)</f>
        <v>3</v>
      </c>
      <c r="I6" s="21">
        <f>SUM((I4+I5)/2*0.4)</f>
        <v>2.9000000000000004</v>
      </c>
      <c r="J6" s="15">
        <f t="shared" si="1"/>
        <v>2.966666666666667</v>
      </c>
      <c r="K6" s="21">
        <f>SUM((K4+K5)/2*0.4)</f>
        <v>3.4000000000000004</v>
      </c>
      <c r="L6" s="21">
        <f>SUM((L4+L5)/2*0.4)</f>
        <v>3.1</v>
      </c>
      <c r="M6" s="21">
        <f>SUM((M4+M5)/2*0.4)</f>
        <v>3.2</v>
      </c>
      <c r="N6" s="15">
        <f t="shared" si="2"/>
        <v>3.233333333333333</v>
      </c>
      <c r="O6" s="21">
        <f>SUM((O4+O5)/2*0.4)</f>
        <v>3</v>
      </c>
      <c r="P6" s="21">
        <f>SUM((P4+P5)/2*0.4)</f>
        <v>3.1</v>
      </c>
      <c r="Q6" s="21">
        <f>SUM((Q4+Q5)/2*0.4)</f>
        <v>3.2</v>
      </c>
      <c r="R6" s="15">
        <f t="shared" si="3"/>
        <v>3.1</v>
      </c>
    </row>
    <row r="7" spans="1:18" s="11" customFormat="1" ht="17.25">
      <c r="A7" s="22" t="s">
        <v>8</v>
      </c>
      <c r="B7" s="23" t="s">
        <v>9</v>
      </c>
      <c r="C7" s="24">
        <v>8</v>
      </c>
      <c r="D7" s="24">
        <v>8.5</v>
      </c>
      <c r="E7" s="24">
        <v>8</v>
      </c>
      <c r="F7" s="15">
        <f t="shared" si="0"/>
        <v>8.166666666666666</v>
      </c>
      <c r="G7" s="24" t="s">
        <v>50</v>
      </c>
      <c r="H7" s="24"/>
      <c r="I7" s="24"/>
      <c r="J7" s="15" t="e">
        <f t="shared" si="1"/>
        <v>#VALUE!</v>
      </c>
      <c r="K7" s="24">
        <v>7</v>
      </c>
      <c r="L7" s="24">
        <v>7.5</v>
      </c>
      <c r="M7" s="24">
        <v>7</v>
      </c>
      <c r="N7" s="15">
        <f t="shared" si="2"/>
        <v>7.166666666666667</v>
      </c>
      <c r="O7" s="24" t="s">
        <v>50</v>
      </c>
      <c r="P7" s="24"/>
      <c r="Q7" s="24"/>
      <c r="R7" s="15" t="e">
        <f t="shared" si="3"/>
        <v>#VALUE!</v>
      </c>
    </row>
    <row r="8" spans="1:18" s="11" customFormat="1" ht="17.25">
      <c r="A8" s="25"/>
      <c r="B8" s="26" t="s">
        <v>10</v>
      </c>
      <c r="C8" s="27">
        <f>SUM(C7*0.2)</f>
        <v>1.6</v>
      </c>
      <c r="D8" s="27">
        <f>SUM(D7*0.2)</f>
        <v>1.7000000000000002</v>
      </c>
      <c r="E8" s="27">
        <f>SUM(E7*0.2)</f>
        <v>1.6</v>
      </c>
      <c r="F8" s="15">
        <f t="shared" si="0"/>
        <v>1.6333333333333335</v>
      </c>
      <c r="G8" s="27" t="e">
        <f>SUM(G7*0.2)</f>
        <v>#VALUE!</v>
      </c>
      <c r="H8" s="27">
        <f>SUM(H7*0.2)</f>
        <v>0</v>
      </c>
      <c r="I8" s="27">
        <f>SUM(I7*0.2)</f>
        <v>0</v>
      </c>
      <c r="J8" s="15" t="e">
        <f t="shared" si="1"/>
        <v>#VALUE!</v>
      </c>
      <c r="K8" s="27">
        <f>SUM(K7*0.2)</f>
        <v>1.4000000000000001</v>
      </c>
      <c r="L8" s="27">
        <f>SUM(L7*0.2)</f>
        <v>1.5</v>
      </c>
      <c r="M8" s="27">
        <f>SUM(M7*0.2)</f>
        <v>1.4000000000000001</v>
      </c>
      <c r="N8" s="15">
        <f t="shared" si="2"/>
        <v>1.4333333333333336</v>
      </c>
      <c r="O8" s="27" t="e">
        <f>SUM(O7*0.2)</f>
        <v>#VALUE!</v>
      </c>
      <c r="P8" s="27">
        <f>SUM(P7*0.2)</f>
        <v>0</v>
      </c>
      <c r="Q8" s="27">
        <f>SUM(Q7*0.2)</f>
        <v>0</v>
      </c>
      <c r="R8" s="15" t="e">
        <f t="shared" si="3"/>
        <v>#VALUE!</v>
      </c>
    </row>
    <row r="9" spans="1:18" s="11" customFormat="1" ht="17.25">
      <c r="A9" s="16" t="s">
        <v>11</v>
      </c>
      <c r="B9" s="28" t="s">
        <v>12</v>
      </c>
      <c r="C9" s="29">
        <v>7.5</v>
      </c>
      <c r="D9" s="29">
        <v>6.5</v>
      </c>
      <c r="E9" s="29">
        <v>7</v>
      </c>
      <c r="F9" s="15">
        <f t="shared" si="0"/>
        <v>7</v>
      </c>
      <c r="G9" s="29" t="s">
        <v>50</v>
      </c>
      <c r="H9" s="29"/>
      <c r="I9" s="29"/>
      <c r="J9" s="15" t="e">
        <f t="shared" si="1"/>
        <v>#VALUE!</v>
      </c>
      <c r="K9" s="29">
        <v>8</v>
      </c>
      <c r="L9" s="29">
        <v>7.5</v>
      </c>
      <c r="M9" s="29">
        <v>7.5</v>
      </c>
      <c r="N9" s="15">
        <f t="shared" si="2"/>
        <v>7.666666666666667</v>
      </c>
      <c r="O9" s="29" t="s">
        <v>50</v>
      </c>
      <c r="P9" s="29"/>
      <c r="Q9" s="29"/>
      <c r="R9" s="15" t="e">
        <f t="shared" si="3"/>
        <v>#VALUE!</v>
      </c>
    </row>
    <row r="10" spans="1:18" s="11" customFormat="1" ht="17.25">
      <c r="A10" s="16"/>
      <c r="B10" s="26" t="s">
        <v>13</v>
      </c>
      <c r="C10" s="27">
        <f>SUM(C9*0.3)</f>
        <v>2.25</v>
      </c>
      <c r="D10" s="27">
        <f>SUM(D9*0.3)</f>
        <v>1.95</v>
      </c>
      <c r="E10" s="27">
        <f>SUM(E9*0.3)</f>
        <v>2.1</v>
      </c>
      <c r="F10" s="15">
        <f t="shared" si="0"/>
        <v>2.1</v>
      </c>
      <c r="G10" s="27" t="e">
        <f>SUM(G9*0.3)</f>
        <v>#VALUE!</v>
      </c>
      <c r="H10" s="27">
        <f>SUM(H9*0.3)</f>
        <v>0</v>
      </c>
      <c r="I10" s="27">
        <f>SUM(I9*0.3)</f>
        <v>0</v>
      </c>
      <c r="J10" s="15" t="e">
        <f t="shared" si="1"/>
        <v>#VALUE!</v>
      </c>
      <c r="K10" s="27">
        <f>SUM(K9*0.3)</f>
        <v>2.4</v>
      </c>
      <c r="L10" s="27">
        <f>SUM(L9*0.3)</f>
        <v>2.25</v>
      </c>
      <c r="M10" s="27">
        <f>SUM(M9*0.3)</f>
        <v>2.25</v>
      </c>
      <c r="N10" s="15">
        <f t="shared" si="2"/>
        <v>2.3000000000000003</v>
      </c>
      <c r="O10" s="27" t="e">
        <f>SUM(O9*0.3)</f>
        <v>#VALUE!</v>
      </c>
      <c r="P10" s="27">
        <f>SUM(P9*0.3)</f>
        <v>0</v>
      </c>
      <c r="Q10" s="27">
        <f>SUM(Q9*0.3)</f>
        <v>0</v>
      </c>
      <c r="R10" s="15" t="e">
        <f t="shared" si="3"/>
        <v>#VALUE!</v>
      </c>
    </row>
    <row r="11" spans="1:18" s="11" customFormat="1" ht="17.25">
      <c r="A11" s="16" t="s">
        <v>14</v>
      </c>
      <c r="B11" s="28" t="s">
        <v>15</v>
      </c>
      <c r="C11" s="29">
        <v>5.5</v>
      </c>
      <c r="D11" s="29">
        <v>6</v>
      </c>
      <c r="E11" s="29">
        <v>5.5</v>
      </c>
      <c r="F11" s="15">
        <f t="shared" si="0"/>
        <v>5.666666666666667</v>
      </c>
      <c r="G11" s="29" t="s">
        <v>50</v>
      </c>
      <c r="H11" s="29"/>
      <c r="I11" s="29"/>
      <c r="J11" s="15" t="e">
        <f t="shared" si="1"/>
        <v>#VALUE!</v>
      </c>
      <c r="K11" s="29">
        <v>7.5</v>
      </c>
      <c r="L11" s="29">
        <v>7.5</v>
      </c>
      <c r="M11" s="29">
        <v>7.5</v>
      </c>
      <c r="N11" s="15">
        <f t="shared" si="2"/>
        <v>7.5</v>
      </c>
      <c r="O11" s="29" t="s">
        <v>50</v>
      </c>
      <c r="P11" s="29"/>
      <c r="Q11" s="29"/>
      <c r="R11" s="15" t="e">
        <f t="shared" si="3"/>
        <v>#VALUE!</v>
      </c>
    </row>
    <row r="12" spans="1:18" s="11" customFormat="1" ht="17.25">
      <c r="A12" s="30"/>
      <c r="B12" s="26" t="s">
        <v>114</v>
      </c>
      <c r="C12" s="27">
        <f>SUM(C11*0.5)</f>
        <v>2.75</v>
      </c>
      <c r="D12" s="27">
        <f>SUM(D11*0.5)</f>
        <v>3</v>
      </c>
      <c r="E12" s="27">
        <f>SUM(E11*0.5)</f>
        <v>2.75</v>
      </c>
      <c r="F12" s="15">
        <f t="shared" si="0"/>
        <v>2.8333333333333335</v>
      </c>
      <c r="G12" s="27" t="e">
        <f>SUM(G11*0.5)</f>
        <v>#VALUE!</v>
      </c>
      <c r="H12" s="27">
        <f>SUM(H11*0.5)</f>
        <v>0</v>
      </c>
      <c r="I12" s="27">
        <f>SUM(I11*0.5)</f>
        <v>0</v>
      </c>
      <c r="J12" s="15" t="e">
        <f t="shared" si="1"/>
        <v>#VALUE!</v>
      </c>
      <c r="K12" s="27">
        <f>SUM(K11*0.5)</f>
        <v>3.75</v>
      </c>
      <c r="L12" s="27">
        <f>SUM(L11*0.5)</f>
        <v>3.75</v>
      </c>
      <c r="M12" s="27">
        <f>SUM(M11*0.5)</f>
        <v>3.75</v>
      </c>
      <c r="N12" s="15">
        <f t="shared" si="2"/>
        <v>3.75</v>
      </c>
      <c r="O12" s="27" t="e">
        <f>SUM(O11*0.6)</f>
        <v>#VALUE!</v>
      </c>
      <c r="P12" s="27">
        <f>SUM(P11*0.6)</f>
        <v>0</v>
      </c>
      <c r="Q12" s="27">
        <f>SUM(Q11*0.6)</f>
        <v>0</v>
      </c>
      <c r="R12" s="15" t="e">
        <f t="shared" si="3"/>
        <v>#VALUE!</v>
      </c>
    </row>
    <row r="13" spans="1:18" s="11" customFormat="1" ht="17.25">
      <c r="A13" s="19"/>
      <c r="B13" s="31" t="s">
        <v>16</v>
      </c>
      <c r="C13" s="27">
        <f>SUM(C8+C10+C12)*0.6</f>
        <v>3.9599999999999995</v>
      </c>
      <c r="D13" s="27">
        <f>SUM(D8+D10+D12)*0.6</f>
        <v>3.99</v>
      </c>
      <c r="E13" s="27">
        <f>SUM(E8+E10+E12)*0.6</f>
        <v>3.87</v>
      </c>
      <c r="F13" s="15">
        <f t="shared" si="0"/>
        <v>3.94</v>
      </c>
      <c r="G13" s="27" t="e">
        <f>SUM(G8+G10+G12)*0.6</f>
        <v>#VALUE!</v>
      </c>
      <c r="H13" s="27">
        <f>SUM(H8+H10+H12)*0.6</f>
        <v>0</v>
      </c>
      <c r="I13" s="27">
        <f>SUM(I8+I10+I12)*0.6</f>
        <v>0</v>
      </c>
      <c r="J13" s="15" t="e">
        <f t="shared" si="1"/>
        <v>#VALUE!</v>
      </c>
      <c r="K13" s="27">
        <f>SUM(K8+K10+K12)*0.6</f>
        <v>4.529999999999999</v>
      </c>
      <c r="L13" s="27">
        <f>SUM(L8+L10+L12)*0.6</f>
        <v>4.5</v>
      </c>
      <c r="M13" s="27">
        <f>SUM(M8+M10+M12)*0.6</f>
        <v>4.44</v>
      </c>
      <c r="N13" s="15">
        <f t="shared" si="2"/>
        <v>4.489999999999999</v>
      </c>
      <c r="O13" s="27" t="e">
        <f>SUM(O8+O10+O12)*0.6</f>
        <v>#VALUE!</v>
      </c>
      <c r="P13" s="27">
        <f>SUM(P8+P10+P12)*0.6</f>
        <v>0</v>
      </c>
      <c r="Q13" s="27">
        <f>SUM(Q8+Q10+Q12)*0.6</f>
        <v>0</v>
      </c>
      <c r="R13" s="15" t="e">
        <f t="shared" si="3"/>
        <v>#VALUE!</v>
      </c>
    </row>
    <row r="14" spans="1:18" s="11" customFormat="1" ht="21">
      <c r="A14" s="32"/>
      <c r="B14" s="33" t="s">
        <v>17</v>
      </c>
      <c r="C14" s="34">
        <f aca="true" t="shared" si="4" ref="C14:R14">SUM(C6+C13)</f>
        <v>6.859999999999999</v>
      </c>
      <c r="D14" s="34">
        <f t="shared" si="4"/>
        <v>6.890000000000001</v>
      </c>
      <c r="E14" s="34">
        <f t="shared" si="4"/>
        <v>6.7700000000000005</v>
      </c>
      <c r="F14" s="35">
        <f t="shared" si="4"/>
        <v>6.84</v>
      </c>
      <c r="G14" s="34" t="e">
        <f t="shared" si="4"/>
        <v>#VALUE!</v>
      </c>
      <c r="H14" s="34">
        <f t="shared" si="4"/>
        <v>3</v>
      </c>
      <c r="I14" s="34">
        <f t="shared" si="4"/>
        <v>2.9000000000000004</v>
      </c>
      <c r="J14" s="35" t="e">
        <f t="shared" si="4"/>
        <v>#VALUE!</v>
      </c>
      <c r="K14" s="34">
        <f t="shared" si="4"/>
        <v>7.93</v>
      </c>
      <c r="L14" s="34">
        <f t="shared" si="4"/>
        <v>7.6</v>
      </c>
      <c r="M14" s="34">
        <f t="shared" si="4"/>
        <v>7.640000000000001</v>
      </c>
      <c r="N14" s="35">
        <f t="shared" si="4"/>
        <v>7.723333333333333</v>
      </c>
      <c r="O14" s="34" t="e">
        <f t="shared" si="4"/>
        <v>#VALUE!</v>
      </c>
      <c r="P14" s="34">
        <f t="shared" si="4"/>
        <v>3.1</v>
      </c>
      <c r="Q14" s="34">
        <f t="shared" si="4"/>
        <v>3.2</v>
      </c>
      <c r="R14" s="35" t="e">
        <f t="shared" si="4"/>
        <v>#VALUE!</v>
      </c>
    </row>
    <row r="15" spans="1:18" s="39" customFormat="1" ht="22.5">
      <c r="A15" s="36"/>
      <c r="B15" s="37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ht="12.75">
      <c r="B16" s="75" t="s">
        <v>56</v>
      </c>
    </row>
    <row r="17" spans="2:18" ht="12.75">
      <c r="B17" s="40" t="s">
        <v>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2:18" ht="12.75">
      <c r="B18" s="40" t="s">
        <v>46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2:18" ht="12.75">
      <c r="B19" t="s">
        <v>47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2:18" ht="12.75">
      <c r="B20" s="75" t="s">
        <v>57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2:18" ht="12.75">
      <c r="B21" t="s">
        <v>60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2:18" ht="12.75">
      <c r="B22" t="s">
        <v>68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2:18" ht="12.75">
      <c r="B23" t="s">
        <v>62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2:18" ht="12.75">
      <c r="B24" t="s">
        <v>67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3:18" ht="12.7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3:18" ht="12.75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3:18" ht="12.75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zoomScalePageLayoutView="0" workbookViewId="0" topLeftCell="A4">
      <selection activeCell="B21" sqref="B21"/>
    </sheetView>
  </sheetViews>
  <sheetFormatPr defaultColWidth="9.00390625" defaultRowHeight="12.75"/>
  <cols>
    <col min="1" max="1" width="3.50390625" style="0" customWidth="1"/>
    <col min="2" max="2" width="26.00390625" style="0" customWidth="1"/>
    <col min="3" max="18" width="5.50390625" style="0" customWidth="1"/>
  </cols>
  <sheetData>
    <row r="1" ht="30.75" customHeight="1"/>
    <row r="2" spans="1:18" s="6" customFormat="1" ht="36" customHeight="1">
      <c r="A2" s="1" t="s">
        <v>0</v>
      </c>
      <c r="B2" s="2" t="s">
        <v>1</v>
      </c>
      <c r="C2" s="72" t="s">
        <v>40</v>
      </c>
      <c r="D2" s="3"/>
      <c r="E2" s="4"/>
      <c r="F2" s="5"/>
      <c r="G2" s="73" t="s">
        <v>41</v>
      </c>
      <c r="H2" s="3"/>
      <c r="I2" s="4"/>
      <c r="J2" s="5"/>
      <c r="K2" s="73" t="s">
        <v>42</v>
      </c>
      <c r="L2" s="3"/>
      <c r="M2" s="4"/>
      <c r="N2" s="5"/>
      <c r="O2" s="73" t="s">
        <v>43</v>
      </c>
      <c r="P2" s="3"/>
      <c r="Q2" s="4"/>
      <c r="R2" s="5"/>
    </row>
    <row r="3" spans="1:18" s="11" customFormat="1" ht="37.5" customHeight="1">
      <c r="A3" s="7"/>
      <c r="B3" s="8" t="s">
        <v>2</v>
      </c>
      <c r="C3" s="9">
        <v>1</v>
      </c>
      <c r="D3" s="9">
        <v>2</v>
      </c>
      <c r="E3" s="9">
        <v>3</v>
      </c>
      <c r="F3" s="10"/>
      <c r="G3" s="9">
        <v>1</v>
      </c>
      <c r="H3" s="9">
        <v>2</v>
      </c>
      <c r="I3" s="9">
        <v>3</v>
      </c>
      <c r="J3" s="10"/>
      <c r="K3" s="9">
        <v>1</v>
      </c>
      <c r="L3" s="9">
        <v>2</v>
      </c>
      <c r="M3" s="9">
        <v>3</v>
      </c>
      <c r="N3" s="10"/>
      <c r="O3" s="9">
        <v>1</v>
      </c>
      <c r="P3" s="9">
        <v>2</v>
      </c>
      <c r="Q3" s="9">
        <v>3</v>
      </c>
      <c r="R3" s="10"/>
    </row>
    <row r="4" spans="1:18" s="11" customFormat="1" ht="17.25">
      <c r="A4" s="12" t="s">
        <v>3</v>
      </c>
      <c r="B4" s="13" t="s">
        <v>4</v>
      </c>
      <c r="C4" s="14">
        <v>7</v>
      </c>
      <c r="D4" s="14">
        <v>7</v>
      </c>
      <c r="E4" s="14">
        <v>7.5</v>
      </c>
      <c r="F4" s="15">
        <f aca="true" t="shared" si="0" ref="F4:F13">SUM(C4+D4+E4)/3</f>
        <v>7.166666666666667</v>
      </c>
      <c r="G4" s="14">
        <v>7.5</v>
      </c>
      <c r="H4" s="14">
        <v>7</v>
      </c>
      <c r="I4" s="14">
        <v>7.5</v>
      </c>
      <c r="J4" s="15">
        <f aca="true" t="shared" si="1" ref="J4:J13">SUM(G4+H4+I4)/3</f>
        <v>7.333333333333333</v>
      </c>
      <c r="K4" s="14">
        <v>7</v>
      </c>
      <c r="L4" s="14">
        <v>7</v>
      </c>
      <c r="M4" s="14">
        <v>7</v>
      </c>
      <c r="N4" s="15">
        <f aca="true" t="shared" si="2" ref="N4:N13">SUM(K4+L4+M4)/3</f>
        <v>7</v>
      </c>
      <c r="O4" s="14">
        <v>7</v>
      </c>
      <c r="P4" s="14">
        <v>6.5</v>
      </c>
      <c r="Q4" s="14">
        <v>7</v>
      </c>
      <c r="R4" s="15">
        <f aca="true" t="shared" si="3" ref="R4:R13">SUM(O4+P4+Q4)/3</f>
        <v>6.833333333333333</v>
      </c>
    </row>
    <row r="5" spans="1:18" s="11" customFormat="1" ht="17.25">
      <c r="A5" s="16" t="s">
        <v>5</v>
      </c>
      <c r="B5" s="17" t="s">
        <v>6</v>
      </c>
      <c r="C5" s="18">
        <v>7.5</v>
      </c>
      <c r="D5" s="18">
        <v>7</v>
      </c>
      <c r="E5" s="18">
        <v>7</v>
      </c>
      <c r="F5" s="15">
        <f t="shared" si="0"/>
        <v>7.166666666666667</v>
      </c>
      <c r="G5" s="18">
        <v>7.5</v>
      </c>
      <c r="H5" s="18">
        <v>7.5</v>
      </c>
      <c r="I5" s="18">
        <v>7.5</v>
      </c>
      <c r="J5" s="15">
        <f t="shared" si="1"/>
        <v>7.5</v>
      </c>
      <c r="K5" s="18">
        <v>7</v>
      </c>
      <c r="L5" s="18">
        <v>7</v>
      </c>
      <c r="M5" s="18">
        <v>7.5</v>
      </c>
      <c r="N5" s="15">
        <f t="shared" si="2"/>
        <v>7.166666666666667</v>
      </c>
      <c r="O5" s="18">
        <v>8.5</v>
      </c>
      <c r="P5" s="18">
        <v>8.5</v>
      </c>
      <c r="Q5" s="18">
        <v>9</v>
      </c>
      <c r="R5" s="15">
        <f t="shared" si="3"/>
        <v>8.666666666666666</v>
      </c>
    </row>
    <row r="6" spans="1:18" s="11" customFormat="1" ht="17.25">
      <c r="A6" s="19"/>
      <c r="B6" s="20" t="s">
        <v>7</v>
      </c>
      <c r="C6" s="21">
        <f>SUM((C4+C5)/2*0.4)</f>
        <v>2.9000000000000004</v>
      </c>
      <c r="D6" s="21">
        <f>SUM((D4+D5)/2*0.4)</f>
        <v>2.8000000000000003</v>
      </c>
      <c r="E6" s="21">
        <f>SUM((E4+E5)/2*0.4)</f>
        <v>2.9000000000000004</v>
      </c>
      <c r="F6" s="15">
        <f t="shared" si="0"/>
        <v>2.866666666666667</v>
      </c>
      <c r="G6" s="21">
        <f>SUM((G4+G5)/2*0.4)</f>
        <v>3</v>
      </c>
      <c r="H6" s="21">
        <f>SUM((H4+H5)/2*0.4)</f>
        <v>2.9000000000000004</v>
      </c>
      <c r="I6" s="21">
        <f>SUM((I4+I5)/2*0.4)</f>
        <v>3</v>
      </c>
      <c r="J6" s="15">
        <f t="shared" si="1"/>
        <v>2.966666666666667</v>
      </c>
      <c r="K6" s="21">
        <f>SUM((K4+K5)/2*0.4)</f>
        <v>2.8000000000000003</v>
      </c>
      <c r="L6" s="21">
        <f>SUM((L4+L5)/2*0.4)</f>
        <v>2.8000000000000003</v>
      </c>
      <c r="M6" s="21">
        <f>SUM((M4+M5)/2*0.4)</f>
        <v>2.9000000000000004</v>
      </c>
      <c r="N6" s="15">
        <f t="shared" si="2"/>
        <v>2.8333333333333335</v>
      </c>
      <c r="O6" s="21">
        <f>SUM((O4+O5)/2*0.4)</f>
        <v>3.1</v>
      </c>
      <c r="P6" s="21">
        <f>SUM((P4+P5)/2*0.4)</f>
        <v>3</v>
      </c>
      <c r="Q6" s="21">
        <f>SUM((Q4+Q5)/2*0.4)</f>
        <v>3.2</v>
      </c>
      <c r="R6" s="15">
        <f t="shared" si="3"/>
        <v>3.1</v>
      </c>
    </row>
    <row r="7" spans="1:18" s="11" customFormat="1" ht="17.25">
      <c r="A7" s="22" t="s">
        <v>8</v>
      </c>
      <c r="B7" s="23" t="s">
        <v>9</v>
      </c>
      <c r="C7" s="24">
        <v>8</v>
      </c>
      <c r="D7" s="24">
        <v>8</v>
      </c>
      <c r="E7" s="24">
        <v>8</v>
      </c>
      <c r="F7" s="15">
        <f t="shared" si="0"/>
        <v>8</v>
      </c>
      <c r="G7" s="24">
        <v>8</v>
      </c>
      <c r="H7" s="24">
        <v>7.5</v>
      </c>
      <c r="I7" s="24">
        <v>7.5</v>
      </c>
      <c r="J7" s="15">
        <f t="shared" si="1"/>
        <v>7.666666666666667</v>
      </c>
      <c r="K7" s="24">
        <v>8</v>
      </c>
      <c r="L7" s="24">
        <v>8.5</v>
      </c>
      <c r="M7" s="24">
        <v>9</v>
      </c>
      <c r="N7" s="15">
        <f t="shared" si="2"/>
        <v>8.5</v>
      </c>
      <c r="O7" s="24">
        <v>7.5</v>
      </c>
      <c r="P7" s="24">
        <v>7.5</v>
      </c>
      <c r="Q7" s="24">
        <v>7.5</v>
      </c>
      <c r="R7" s="15">
        <f t="shared" si="3"/>
        <v>7.5</v>
      </c>
    </row>
    <row r="8" spans="1:18" s="11" customFormat="1" ht="17.25">
      <c r="A8" s="25"/>
      <c r="B8" s="26" t="s">
        <v>10</v>
      </c>
      <c r="C8" s="27">
        <f>SUM(C7*0.2)</f>
        <v>1.6</v>
      </c>
      <c r="D8" s="27">
        <f>SUM(D7*0.2)</f>
        <v>1.6</v>
      </c>
      <c r="E8" s="27">
        <f>SUM(E7*0.2)</f>
        <v>1.6</v>
      </c>
      <c r="F8" s="15">
        <f t="shared" si="0"/>
        <v>1.6000000000000003</v>
      </c>
      <c r="G8" s="27">
        <f>SUM(G7*0.2)</f>
        <v>1.6</v>
      </c>
      <c r="H8" s="27">
        <f>SUM(H7*0.2)</f>
        <v>1.5</v>
      </c>
      <c r="I8" s="27">
        <f>SUM(I7*0.2)</f>
        <v>1.5</v>
      </c>
      <c r="J8" s="15">
        <f t="shared" si="1"/>
        <v>1.5333333333333332</v>
      </c>
      <c r="K8" s="27">
        <f>SUM(K7*0.2)</f>
        <v>1.6</v>
      </c>
      <c r="L8" s="27">
        <f>SUM(L7*0.2)</f>
        <v>1.7000000000000002</v>
      </c>
      <c r="M8" s="27">
        <f>SUM(M7*0.2)</f>
        <v>1.8</v>
      </c>
      <c r="N8" s="15">
        <f t="shared" si="2"/>
        <v>1.7000000000000002</v>
      </c>
      <c r="O8" s="27">
        <f>SUM(O7*0.2)</f>
        <v>1.5</v>
      </c>
      <c r="P8" s="27">
        <f>SUM(P7*0.2)</f>
        <v>1.5</v>
      </c>
      <c r="Q8" s="27">
        <f>SUM(Q7*0.2)</f>
        <v>1.5</v>
      </c>
      <c r="R8" s="15">
        <f t="shared" si="3"/>
        <v>1.5</v>
      </c>
    </row>
    <row r="9" spans="1:18" s="11" customFormat="1" ht="17.25">
      <c r="A9" s="16" t="s">
        <v>11</v>
      </c>
      <c r="B9" s="28" t="s">
        <v>12</v>
      </c>
      <c r="C9" s="29">
        <v>8</v>
      </c>
      <c r="D9" s="29">
        <v>8.5</v>
      </c>
      <c r="E9" s="29">
        <v>8</v>
      </c>
      <c r="F9" s="15">
        <f t="shared" si="0"/>
        <v>8.166666666666666</v>
      </c>
      <c r="G9" s="29">
        <v>7.5</v>
      </c>
      <c r="H9" s="29">
        <v>7</v>
      </c>
      <c r="I9" s="29">
        <v>7.5</v>
      </c>
      <c r="J9" s="15">
        <f t="shared" si="1"/>
        <v>7.333333333333333</v>
      </c>
      <c r="K9" s="29">
        <v>8.5</v>
      </c>
      <c r="L9" s="29">
        <v>8.5</v>
      </c>
      <c r="M9" s="29">
        <v>8.5</v>
      </c>
      <c r="N9" s="15">
        <f t="shared" si="2"/>
        <v>8.5</v>
      </c>
      <c r="O9" s="29">
        <v>8</v>
      </c>
      <c r="P9" s="29">
        <v>8</v>
      </c>
      <c r="Q9" s="29">
        <v>8</v>
      </c>
      <c r="R9" s="15">
        <f t="shared" si="3"/>
        <v>8</v>
      </c>
    </row>
    <row r="10" spans="1:18" s="11" customFormat="1" ht="17.25">
      <c r="A10" s="16"/>
      <c r="B10" s="26" t="s">
        <v>13</v>
      </c>
      <c r="C10" s="27">
        <f>SUM(C9*0.3)</f>
        <v>2.4</v>
      </c>
      <c r="D10" s="27">
        <f>SUM(D9*0.3)</f>
        <v>2.55</v>
      </c>
      <c r="E10" s="27">
        <f>SUM(E9*0.3)</f>
        <v>2.4</v>
      </c>
      <c r="F10" s="15">
        <f t="shared" si="0"/>
        <v>2.4499999999999997</v>
      </c>
      <c r="G10" s="27">
        <f>SUM(G9*0.3)</f>
        <v>2.25</v>
      </c>
      <c r="H10" s="27">
        <f>SUM(H9*0.3)</f>
        <v>2.1</v>
      </c>
      <c r="I10" s="27">
        <f>SUM(I9*0.3)</f>
        <v>2.25</v>
      </c>
      <c r="J10" s="15">
        <f t="shared" si="1"/>
        <v>2.1999999999999997</v>
      </c>
      <c r="K10" s="27">
        <f>SUM(K9*0.3)</f>
        <v>2.55</v>
      </c>
      <c r="L10" s="27">
        <f>SUM(L9*0.3)</f>
        <v>2.55</v>
      </c>
      <c r="M10" s="27">
        <f>SUM(M9*0.3)</f>
        <v>2.55</v>
      </c>
      <c r="N10" s="15">
        <f t="shared" si="2"/>
        <v>2.55</v>
      </c>
      <c r="O10" s="27">
        <f>SUM(O9*0.3)</f>
        <v>2.4</v>
      </c>
      <c r="P10" s="27">
        <f>SUM(P9*0.3)</f>
        <v>2.4</v>
      </c>
      <c r="Q10" s="27">
        <f>SUM(Q9*0.3)</f>
        <v>2.4</v>
      </c>
      <c r="R10" s="15">
        <f t="shared" si="3"/>
        <v>2.4</v>
      </c>
    </row>
    <row r="11" spans="1:18" s="11" customFormat="1" ht="17.25">
      <c r="A11" s="16" t="s">
        <v>14</v>
      </c>
      <c r="B11" s="28" t="s">
        <v>15</v>
      </c>
      <c r="C11" s="29">
        <v>8</v>
      </c>
      <c r="D11" s="29">
        <v>7.5</v>
      </c>
      <c r="E11" s="29">
        <v>8</v>
      </c>
      <c r="F11" s="15">
        <f t="shared" si="0"/>
        <v>7.833333333333333</v>
      </c>
      <c r="G11" s="29">
        <v>7.5</v>
      </c>
      <c r="H11" s="29">
        <v>8</v>
      </c>
      <c r="I11" s="29">
        <v>7.5</v>
      </c>
      <c r="J11" s="15">
        <f t="shared" si="1"/>
        <v>7.666666666666667</v>
      </c>
      <c r="K11" s="29">
        <v>8</v>
      </c>
      <c r="L11" s="29">
        <v>8</v>
      </c>
      <c r="M11" s="29">
        <v>8.5</v>
      </c>
      <c r="N11" s="15">
        <f t="shared" si="2"/>
        <v>8.166666666666666</v>
      </c>
      <c r="O11" s="29">
        <v>7.5</v>
      </c>
      <c r="P11" s="29">
        <v>7.5</v>
      </c>
      <c r="Q11" s="29">
        <v>7.5</v>
      </c>
      <c r="R11" s="15">
        <f t="shared" si="3"/>
        <v>7.5</v>
      </c>
    </row>
    <row r="12" spans="1:18" s="11" customFormat="1" ht="17.25">
      <c r="A12" s="30"/>
      <c r="B12" s="26" t="s">
        <v>114</v>
      </c>
      <c r="C12" s="27">
        <f>SUM(C11*0.5)</f>
        <v>4</v>
      </c>
      <c r="D12" s="27">
        <f>SUM(D11*0.5)</f>
        <v>3.75</v>
      </c>
      <c r="E12" s="27">
        <f>SUM(E11*0.5)</f>
        <v>4</v>
      </c>
      <c r="F12" s="15">
        <f t="shared" si="0"/>
        <v>3.9166666666666665</v>
      </c>
      <c r="G12" s="27">
        <f>SUM(G11*0.5)</f>
        <v>3.75</v>
      </c>
      <c r="H12" s="27">
        <f>SUM(H11*0.5)</f>
        <v>4</v>
      </c>
      <c r="I12" s="27">
        <f>SUM(I11*0.5)</f>
        <v>3.75</v>
      </c>
      <c r="J12" s="15">
        <f t="shared" si="1"/>
        <v>3.8333333333333335</v>
      </c>
      <c r="K12" s="27">
        <f>SUM(K11*0.5)</f>
        <v>4</v>
      </c>
      <c r="L12" s="27">
        <f>SUM(L11*0.5)</f>
        <v>4</v>
      </c>
      <c r="M12" s="27">
        <f>SUM(M11*0.5)</f>
        <v>4.25</v>
      </c>
      <c r="N12" s="15">
        <f t="shared" si="2"/>
        <v>4.083333333333333</v>
      </c>
      <c r="O12" s="27">
        <f>SUM(O11*0.5)</f>
        <v>3.75</v>
      </c>
      <c r="P12" s="27">
        <f>SUM(P11*0.5)</f>
        <v>3.75</v>
      </c>
      <c r="Q12" s="27">
        <f>SUM(Q11*0.5)</f>
        <v>3.75</v>
      </c>
      <c r="R12" s="15">
        <f t="shared" si="3"/>
        <v>3.75</v>
      </c>
    </row>
    <row r="13" spans="1:18" s="11" customFormat="1" ht="17.25">
      <c r="A13" s="19"/>
      <c r="B13" s="31" t="s">
        <v>16</v>
      </c>
      <c r="C13" s="27">
        <f>SUM(C8+C10+C12)*0.6</f>
        <v>4.8</v>
      </c>
      <c r="D13" s="27">
        <f>SUM(D8+D10+D12)*0.6</f>
        <v>4.74</v>
      </c>
      <c r="E13" s="27">
        <f>SUM(E8+E10+E12)*0.6</f>
        <v>4.8</v>
      </c>
      <c r="F13" s="15">
        <f t="shared" si="0"/>
        <v>4.78</v>
      </c>
      <c r="G13" s="27">
        <f>SUM(G8+G10+G12)*0.6</f>
        <v>4.56</v>
      </c>
      <c r="H13" s="27">
        <f>SUM(H8+H10+H12)*0.6</f>
        <v>4.56</v>
      </c>
      <c r="I13" s="27">
        <f>SUM(I8+I10+I12)*0.6</f>
        <v>4.5</v>
      </c>
      <c r="J13" s="15">
        <f t="shared" si="1"/>
        <v>4.54</v>
      </c>
      <c r="K13" s="27">
        <f>SUM(K8+K10+K12)*0.6</f>
        <v>4.89</v>
      </c>
      <c r="L13" s="27">
        <f>SUM(L8+L10+L12)*0.6</f>
        <v>4.95</v>
      </c>
      <c r="M13" s="27">
        <f>SUM(M8+M10+M12)*0.6</f>
        <v>5.159999999999999</v>
      </c>
      <c r="N13" s="15">
        <f t="shared" si="2"/>
        <v>5</v>
      </c>
      <c r="O13" s="27">
        <f>SUM(O8+O10+O12)*0.6</f>
        <v>4.59</v>
      </c>
      <c r="P13" s="27">
        <f>SUM(P8+P10+P12)*0.6</f>
        <v>4.59</v>
      </c>
      <c r="Q13" s="27">
        <f>SUM(Q8+Q10+Q12)*0.6</f>
        <v>4.59</v>
      </c>
      <c r="R13" s="15">
        <f t="shared" si="3"/>
        <v>4.59</v>
      </c>
    </row>
    <row r="14" spans="1:18" s="11" customFormat="1" ht="21">
      <c r="A14" s="32"/>
      <c r="B14" s="33" t="s">
        <v>17</v>
      </c>
      <c r="C14" s="34">
        <f aca="true" t="shared" si="4" ref="C14:R14">SUM(C6+C13)</f>
        <v>7.7</v>
      </c>
      <c r="D14" s="34">
        <f t="shared" si="4"/>
        <v>7.540000000000001</v>
      </c>
      <c r="E14" s="34">
        <f t="shared" si="4"/>
        <v>7.7</v>
      </c>
      <c r="F14" s="35">
        <f t="shared" si="4"/>
        <v>7.646666666666667</v>
      </c>
      <c r="G14" s="34">
        <f t="shared" si="4"/>
        <v>7.56</v>
      </c>
      <c r="H14" s="34">
        <f t="shared" si="4"/>
        <v>7.46</v>
      </c>
      <c r="I14" s="34">
        <f t="shared" si="4"/>
        <v>7.5</v>
      </c>
      <c r="J14" s="35">
        <f t="shared" si="4"/>
        <v>7.506666666666667</v>
      </c>
      <c r="K14" s="34">
        <f t="shared" si="4"/>
        <v>7.6899999999999995</v>
      </c>
      <c r="L14" s="34">
        <f t="shared" si="4"/>
        <v>7.75</v>
      </c>
      <c r="M14" s="34">
        <f t="shared" si="4"/>
        <v>8.059999999999999</v>
      </c>
      <c r="N14" s="35">
        <f t="shared" si="4"/>
        <v>7.833333333333334</v>
      </c>
      <c r="O14" s="34">
        <f t="shared" si="4"/>
        <v>7.6899999999999995</v>
      </c>
      <c r="P14" s="34">
        <f t="shared" si="4"/>
        <v>7.59</v>
      </c>
      <c r="Q14" s="34">
        <f t="shared" si="4"/>
        <v>7.79</v>
      </c>
      <c r="R14" s="35">
        <f t="shared" si="4"/>
        <v>7.6899999999999995</v>
      </c>
    </row>
    <row r="15" spans="1:18" s="39" customFormat="1" ht="22.5">
      <c r="A15" s="36"/>
      <c r="B15" s="37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ht="12.75">
      <c r="B16" s="75" t="s">
        <v>56</v>
      </c>
    </row>
    <row r="17" spans="2:18" ht="12.75">
      <c r="B17" s="40" t="s">
        <v>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2:18" ht="12.75">
      <c r="B18" s="40" t="s">
        <v>46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2:18" ht="12.75">
      <c r="B19" t="s">
        <v>47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2:18" ht="12.75">
      <c r="B20" s="75" t="s">
        <v>57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2:18" ht="12.75">
      <c r="B21" t="s">
        <v>65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2:18" ht="12.75">
      <c r="B22" t="s">
        <v>66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2:18" ht="12.75">
      <c r="B23" t="s">
        <v>69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2:18" ht="12.75">
      <c r="B24" t="s">
        <v>71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3:18" ht="12.7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3:18" ht="12.75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3:18" ht="12.75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zoomScalePageLayoutView="0" workbookViewId="0" topLeftCell="A4">
      <selection activeCell="R14" sqref="R14"/>
    </sheetView>
  </sheetViews>
  <sheetFormatPr defaultColWidth="9.00390625" defaultRowHeight="12.75"/>
  <cols>
    <col min="1" max="1" width="3.50390625" style="0" customWidth="1"/>
    <col min="2" max="2" width="26.00390625" style="0" customWidth="1"/>
    <col min="3" max="18" width="5.50390625" style="0" customWidth="1"/>
  </cols>
  <sheetData>
    <row r="1" ht="30.75" customHeight="1"/>
    <row r="2" spans="1:18" s="6" customFormat="1" ht="36" customHeight="1">
      <c r="A2" s="1" t="s">
        <v>0</v>
      </c>
      <c r="B2" s="2" t="s">
        <v>1</v>
      </c>
      <c r="C2" s="72" t="s">
        <v>44</v>
      </c>
      <c r="D2" s="3"/>
      <c r="E2" s="4"/>
      <c r="F2" s="5"/>
      <c r="G2" s="73" t="s">
        <v>45</v>
      </c>
      <c r="H2" s="3"/>
      <c r="I2" s="4"/>
      <c r="J2" s="5"/>
      <c r="K2" s="73" t="s">
        <v>31</v>
      </c>
      <c r="L2" s="3"/>
      <c r="M2" s="4"/>
      <c r="N2" s="5"/>
      <c r="O2" s="73" t="s">
        <v>32</v>
      </c>
      <c r="P2" s="3"/>
      <c r="Q2" s="4"/>
      <c r="R2" s="5"/>
    </row>
    <row r="3" spans="1:18" s="11" customFormat="1" ht="37.5" customHeight="1">
      <c r="A3" s="7"/>
      <c r="B3" s="8" t="s">
        <v>2</v>
      </c>
      <c r="C3" s="9">
        <v>1</v>
      </c>
      <c r="D3" s="9">
        <v>2</v>
      </c>
      <c r="E3" s="9">
        <v>3</v>
      </c>
      <c r="F3" s="10"/>
      <c r="G3" s="9">
        <v>1</v>
      </c>
      <c r="H3" s="9">
        <v>2</v>
      </c>
      <c r="I3" s="9">
        <v>3</v>
      </c>
      <c r="J3" s="10"/>
      <c r="K3" s="9">
        <v>1</v>
      </c>
      <c r="L3" s="9">
        <v>2</v>
      </c>
      <c r="M3" s="9">
        <v>3</v>
      </c>
      <c r="N3" s="10"/>
      <c r="O3" s="9">
        <v>1</v>
      </c>
      <c r="P3" s="9">
        <v>2</v>
      </c>
      <c r="Q3" s="9">
        <v>3</v>
      </c>
      <c r="R3" s="10"/>
    </row>
    <row r="4" spans="1:18" s="11" customFormat="1" ht="17.25">
      <c r="A4" s="12" t="s">
        <v>3</v>
      </c>
      <c r="B4" s="13" t="s">
        <v>4</v>
      </c>
      <c r="C4" s="14">
        <v>7.5</v>
      </c>
      <c r="D4" s="14">
        <v>7</v>
      </c>
      <c r="E4" s="14">
        <v>7.5</v>
      </c>
      <c r="F4" s="15">
        <f aca="true" t="shared" si="0" ref="F4:F13">SUM(C4+D4+E4)/3</f>
        <v>7.333333333333333</v>
      </c>
      <c r="G4" s="14">
        <v>7</v>
      </c>
      <c r="H4" s="14">
        <v>7.5</v>
      </c>
      <c r="I4" s="14">
        <v>8</v>
      </c>
      <c r="J4" s="15">
        <f aca="true" t="shared" si="1" ref="J4:J13">SUM(G4+H4+I4)/3</f>
        <v>7.5</v>
      </c>
      <c r="K4" s="14">
        <v>8.5</v>
      </c>
      <c r="L4" s="14">
        <v>8</v>
      </c>
      <c r="M4" s="14">
        <v>8</v>
      </c>
      <c r="N4" s="15">
        <f aca="true" t="shared" si="2" ref="N4:N13">SUM(K4+L4+M4)/3</f>
        <v>8.166666666666666</v>
      </c>
      <c r="O4" s="14">
        <v>7.5</v>
      </c>
      <c r="P4" s="14">
        <v>7.5</v>
      </c>
      <c r="Q4" s="14">
        <v>7.5</v>
      </c>
      <c r="R4" s="15">
        <f aca="true" t="shared" si="3" ref="R4:R13">SUM(O4+P4+Q4)/3</f>
        <v>7.5</v>
      </c>
    </row>
    <row r="5" spans="1:18" s="11" customFormat="1" ht="17.25">
      <c r="A5" s="16" t="s">
        <v>5</v>
      </c>
      <c r="B5" s="17" t="s">
        <v>6</v>
      </c>
      <c r="C5" s="18">
        <v>7</v>
      </c>
      <c r="D5" s="18">
        <v>6.5</v>
      </c>
      <c r="E5" s="18">
        <v>7</v>
      </c>
      <c r="F5" s="15">
        <f t="shared" si="0"/>
        <v>6.833333333333333</v>
      </c>
      <c r="G5" s="18">
        <v>7.5</v>
      </c>
      <c r="H5" s="18">
        <v>7.5</v>
      </c>
      <c r="I5" s="18">
        <v>7.5</v>
      </c>
      <c r="J5" s="15">
        <f t="shared" si="1"/>
        <v>7.5</v>
      </c>
      <c r="K5" s="18">
        <v>8.5</v>
      </c>
      <c r="L5" s="18">
        <v>7.5</v>
      </c>
      <c r="M5" s="18">
        <v>7</v>
      </c>
      <c r="N5" s="15">
        <f t="shared" si="2"/>
        <v>7.666666666666667</v>
      </c>
      <c r="O5" s="18">
        <v>7.5</v>
      </c>
      <c r="P5" s="18">
        <v>7.5</v>
      </c>
      <c r="Q5" s="18">
        <v>7.5</v>
      </c>
      <c r="R5" s="15">
        <f t="shared" si="3"/>
        <v>7.5</v>
      </c>
    </row>
    <row r="6" spans="1:18" s="11" customFormat="1" ht="17.25">
      <c r="A6" s="19"/>
      <c r="B6" s="20" t="s">
        <v>7</v>
      </c>
      <c r="C6" s="21">
        <f>SUM((C4+C5)/2*0.4)</f>
        <v>2.9000000000000004</v>
      </c>
      <c r="D6" s="21">
        <f>SUM((D4+D5)/2*0.4)</f>
        <v>2.7</v>
      </c>
      <c r="E6" s="21">
        <f>SUM((E4+E5)/2*0.4)</f>
        <v>2.9000000000000004</v>
      </c>
      <c r="F6" s="15">
        <f t="shared" si="0"/>
        <v>2.8333333333333335</v>
      </c>
      <c r="G6" s="21">
        <f>SUM((G4+G5)/2*0.4)</f>
        <v>2.9000000000000004</v>
      </c>
      <c r="H6" s="21">
        <f>SUM((H4+H5)/2*0.4)</f>
        <v>3</v>
      </c>
      <c r="I6" s="21">
        <f>SUM((I4+I5)/2*0.4)</f>
        <v>3.1</v>
      </c>
      <c r="J6" s="15">
        <f t="shared" si="1"/>
        <v>3</v>
      </c>
      <c r="K6" s="21">
        <f>SUM((K4+K5)/2*0.4)</f>
        <v>3.4000000000000004</v>
      </c>
      <c r="L6" s="21">
        <f>SUM((L4+L5)/2*0.4)</f>
        <v>3.1</v>
      </c>
      <c r="M6" s="21">
        <f>SUM((M4+M5)/2*0.4)</f>
        <v>3</v>
      </c>
      <c r="N6" s="15">
        <f t="shared" si="2"/>
        <v>3.1666666666666665</v>
      </c>
      <c r="O6" s="21">
        <f>SUM((O4+O5)/2*0.4)</f>
        <v>3</v>
      </c>
      <c r="P6" s="21">
        <f>SUM((P4+P5)/2*0.4)</f>
        <v>3</v>
      </c>
      <c r="Q6" s="21">
        <f>SUM((Q4+Q5)/2*0.4)</f>
        <v>3</v>
      </c>
      <c r="R6" s="15">
        <f t="shared" si="3"/>
        <v>3</v>
      </c>
    </row>
    <row r="7" spans="1:18" s="11" customFormat="1" ht="17.25">
      <c r="A7" s="22" t="s">
        <v>8</v>
      </c>
      <c r="B7" s="23" t="s">
        <v>9</v>
      </c>
      <c r="C7" s="24">
        <v>7.5</v>
      </c>
      <c r="D7" s="24">
        <v>7.5</v>
      </c>
      <c r="E7" s="24">
        <v>8</v>
      </c>
      <c r="F7" s="15">
        <f t="shared" si="0"/>
        <v>7.666666666666667</v>
      </c>
      <c r="G7" s="24">
        <v>8</v>
      </c>
      <c r="H7" s="24">
        <v>8</v>
      </c>
      <c r="I7" s="24">
        <v>8</v>
      </c>
      <c r="J7" s="15">
        <f t="shared" si="1"/>
        <v>8</v>
      </c>
      <c r="K7" s="24">
        <v>7</v>
      </c>
      <c r="L7" s="24">
        <v>7</v>
      </c>
      <c r="M7" s="24">
        <v>7</v>
      </c>
      <c r="N7" s="15">
        <f t="shared" si="2"/>
        <v>7</v>
      </c>
      <c r="O7" s="24">
        <v>8</v>
      </c>
      <c r="P7" s="24">
        <v>9</v>
      </c>
      <c r="Q7" s="24">
        <v>8</v>
      </c>
      <c r="R7" s="15">
        <f t="shared" si="3"/>
        <v>8.333333333333334</v>
      </c>
    </row>
    <row r="8" spans="1:18" s="11" customFormat="1" ht="17.25">
      <c r="A8" s="25"/>
      <c r="B8" s="26" t="s">
        <v>10</v>
      </c>
      <c r="C8" s="27">
        <f>SUM(C7*0.2)</f>
        <v>1.5</v>
      </c>
      <c r="D8" s="27">
        <f>SUM(D7*0.2)</f>
        <v>1.5</v>
      </c>
      <c r="E8" s="27">
        <f>SUM(E7*0.2)</f>
        <v>1.6</v>
      </c>
      <c r="F8" s="15">
        <f t="shared" si="0"/>
        <v>1.5333333333333332</v>
      </c>
      <c r="G8" s="27">
        <f>SUM(G7*0.2)</f>
        <v>1.6</v>
      </c>
      <c r="H8" s="27">
        <f>SUM(H7*0.2)</f>
        <v>1.6</v>
      </c>
      <c r="I8" s="27">
        <f>SUM(I7*0.2)</f>
        <v>1.6</v>
      </c>
      <c r="J8" s="15">
        <f t="shared" si="1"/>
        <v>1.6000000000000003</v>
      </c>
      <c r="K8" s="27">
        <f>SUM(K7*0.2)</f>
        <v>1.4000000000000001</v>
      </c>
      <c r="L8" s="27">
        <f>SUM(L7*0.2)</f>
        <v>1.4000000000000001</v>
      </c>
      <c r="M8" s="27">
        <f>SUM(M7*0.2)</f>
        <v>1.4000000000000001</v>
      </c>
      <c r="N8" s="15">
        <f t="shared" si="2"/>
        <v>1.4000000000000001</v>
      </c>
      <c r="O8" s="27">
        <f>SUM(O7*0.2)</f>
        <v>1.6</v>
      </c>
      <c r="P8" s="27">
        <f>SUM(P7*0.2)</f>
        <v>1.8</v>
      </c>
      <c r="Q8" s="27">
        <f>SUM(Q7*0.2)</f>
        <v>1.6</v>
      </c>
      <c r="R8" s="15">
        <f t="shared" si="3"/>
        <v>1.6666666666666667</v>
      </c>
    </row>
    <row r="9" spans="1:18" s="11" customFormat="1" ht="17.25">
      <c r="A9" s="16" t="s">
        <v>11</v>
      </c>
      <c r="B9" s="28" t="s">
        <v>12</v>
      </c>
      <c r="C9" s="29">
        <v>8</v>
      </c>
      <c r="D9" s="29">
        <v>7</v>
      </c>
      <c r="E9" s="29">
        <v>7</v>
      </c>
      <c r="F9" s="15">
        <f t="shared" si="0"/>
        <v>7.333333333333333</v>
      </c>
      <c r="G9" s="29">
        <v>7</v>
      </c>
      <c r="H9" s="29">
        <v>7.5</v>
      </c>
      <c r="I9" s="29">
        <v>7</v>
      </c>
      <c r="J9" s="15">
        <f t="shared" si="1"/>
        <v>7.166666666666667</v>
      </c>
      <c r="K9" s="29">
        <v>7.5</v>
      </c>
      <c r="L9" s="29">
        <v>7.5</v>
      </c>
      <c r="M9" s="29">
        <v>7.5</v>
      </c>
      <c r="N9" s="15">
        <f t="shared" si="2"/>
        <v>7.5</v>
      </c>
      <c r="O9" s="29">
        <v>8</v>
      </c>
      <c r="P9" s="29">
        <v>8</v>
      </c>
      <c r="Q9" s="29">
        <v>8.5</v>
      </c>
      <c r="R9" s="15">
        <f t="shared" si="3"/>
        <v>8.166666666666666</v>
      </c>
    </row>
    <row r="10" spans="1:18" s="11" customFormat="1" ht="17.25">
      <c r="A10" s="16"/>
      <c r="B10" s="26" t="s">
        <v>13</v>
      </c>
      <c r="C10" s="27">
        <f>SUM(C9*0.3)</f>
        <v>2.4</v>
      </c>
      <c r="D10" s="27">
        <f>SUM(D9*0.3)</f>
        <v>2.1</v>
      </c>
      <c r="E10" s="27">
        <f>SUM(E9*0.3)</f>
        <v>2.1</v>
      </c>
      <c r="F10" s="15">
        <f t="shared" si="0"/>
        <v>2.1999999999999997</v>
      </c>
      <c r="G10" s="27">
        <f>SUM(G9*0.3)</f>
        <v>2.1</v>
      </c>
      <c r="H10" s="27">
        <f>SUM(H9*0.3)</f>
        <v>2.25</v>
      </c>
      <c r="I10" s="27">
        <f>SUM(I9*0.3)</f>
        <v>2.1</v>
      </c>
      <c r="J10" s="15">
        <f t="shared" si="1"/>
        <v>2.15</v>
      </c>
      <c r="K10" s="27">
        <f>SUM(K9*0.3)</f>
        <v>2.25</v>
      </c>
      <c r="L10" s="27">
        <f>SUM(L9*0.3)</f>
        <v>2.25</v>
      </c>
      <c r="M10" s="27">
        <f>SUM(M9*0.3)</f>
        <v>2.25</v>
      </c>
      <c r="N10" s="15">
        <f t="shared" si="2"/>
        <v>2.25</v>
      </c>
      <c r="O10" s="27">
        <f>SUM(O9*0.3)</f>
        <v>2.4</v>
      </c>
      <c r="P10" s="27">
        <f>SUM(P9*0.3)</f>
        <v>2.4</v>
      </c>
      <c r="Q10" s="27">
        <f>SUM(Q9*0.3)</f>
        <v>2.55</v>
      </c>
      <c r="R10" s="15">
        <f t="shared" si="3"/>
        <v>2.4499999999999997</v>
      </c>
    </row>
    <row r="11" spans="1:18" s="11" customFormat="1" ht="17.25">
      <c r="A11" s="16" t="s">
        <v>14</v>
      </c>
      <c r="B11" s="28" t="s">
        <v>15</v>
      </c>
      <c r="C11" s="29">
        <v>7.5</v>
      </c>
      <c r="D11" s="29">
        <v>8</v>
      </c>
      <c r="E11" s="29">
        <v>8</v>
      </c>
      <c r="F11" s="15">
        <f t="shared" si="0"/>
        <v>7.833333333333333</v>
      </c>
      <c r="G11" s="29">
        <v>7.5</v>
      </c>
      <c r="H11" s="29">
        <v>8</v>
      </c>
      <c r="I11" s="29">
        <v>8</v>
      </c>
      <c r="J11" s="15">
        <f t="shared" si="1"/>
        <v>7.833333333333333</v>
      </c>
      <c r="K11" s="29">
        <v>8.5</v>
      </c>
      <c r="L11" s="29">
        <v>7.5</v>
      </c>
      <c r="M11" s="29">
        <v>8.5</v>
      </c>
      <c r="N11" s="15">
        <f t="shared" si="2"/>
        <v>8.166666666666666</v>
      </c>
      <c r="O11" s="29">
        <v>8</v>
      </c>
      <c r="P11" s="29">
        <v>8.5</v>
      </c>
      <c r="Q11" s="29">
        <v>9</v>
      </c>
      <c r="R11" s="15">
        <f t="shared" si="3"/>
        <v>8.5</v>
      </c>
    </row>
    <row r="12" spans="1:18" s="11" customFormat="1" ht="17.25">
      <c r="A12" s="30"/>
      <c r="B12" s="26" t="s">
        <v>114</v>
      </c>
      <c r="C12" s="27">
        <f>SUM(C11*0.5)</f>
        <v>3.75</v>
      </c>
      <c r="D12" s="27">
        <f>SUM(D11*0.5)</f>
        <v>4</v>
      </c>
      <c r="E12" s="27">
        <f>SUM(E11*0.5)</f>
        <v>4</v>
      </c>
      <c r="F12" s="15">
        <f t="shared" si="0"/>
        <v>3.9166666666666665</v>
      </c>
      <c r="G12" s="27">
        <f>SUM(G11*0.5)</f>
        <v>3.75</v>
      </c>
      <c r="H12" s="27">
        <f>SUM(H11*0.5)</f>
        <v>4</v>
      </c>
      <c r="I12" s="27">
        <f>SUM(I11*0.5)</f>
        <v>4</v>
      </c>
      <c r="J12" s="15">
        <f t="shared" si="1"/>
        <v>3.9166666666666665</v>
      </c>
      <c r="K12" s="27">
        <f>SUM(K11*0.5)</f>
        <v>4.25</v>
      </c>
      <c r="L12" s="27">
        <f>SUM(L11*0.5)</f>
        <v>3.75</v>
      </c>
      <c r="M12" s="27">
        <f>SUM(M11*0.5)</f>
        <v>4.25</v>
      </c>
      <c r="N12" s="15">
        <f t="shared" si="2"/>
        <v>4.083333333333333</v>
      </c>
      <c r="O12" s="27">
        <f>SUM(O11*0.5)</f>
        <v>4</v>
      </c>
      <c r="P12" s="27">
        <f>SUM(P11*0.5)</f>
        <v>4.25</v>
      </c>
      <c r="Q12" s="27">
        <f>SUM(Q11*0.5)</f>
        <v>4.5</v>
      </c>
      <c r="R12" s="15">
        <f t="shared" si="3"/>
        <v>4.25</v>
      </c>
    </row>
    <row r="13" spans="1:18" s="11" customFormat="1" ht="17.25">
      <c r="A13" s="19"/>
      <c r="B13" s="31" t="s">
        <v>16</v>
      </c>
      <c r="C13" s="27">
        <f>SUM(C8+C10+C12)*0.6</f>
        <v>4.59</v>
      </c>
      <c r="D13" s="27">
        <f>SUM(D8+D10+D12)*0.6</f>
        <v>4.56</v>
      </c>
      <c r="E13" s="27">
        <f>SUM(E8+E10+E12)*0.6</f>
        <v>4.62</v>
      </c>
      <c r="F13" s="15">
        <f t="shared" si="0"/>
        <v>4.59</v>
      </c>
      <c r="G13" s="27">
        <f>SUM(G8+G10+G12)*0.6</f>
        <v>4.47</v>
      </c>
      <c r="H13" s="27">
        <f>SUM(H8+H10+H12)*0.6</f>
        <v>4.71</v>
      </c>
      <c r="I13" s="27">
        <f>SUM(I8+I10+I12)*0.6</f>
        <v>4.62</v>
      </c>
      <c r="J13" s="15">
        <f t="shared" si="1"/>
        <v>4.6000000000000005</v>
      </c>
      <c r="K13" s="27">
        <f>SUM(K8+K10+K12)*0.6</f>
        <v>4.74</v>
      </c>
      <c r="L13" s="27">
        <f>SUM(L8+L10+L12)*0.6</f>
        <v>4.44</v>
      </c>
      <c r="M13" s="27">
        <f>SUM(M8+M10+M12)*0.6</f>
        <v>4.74</v>
      </c>
      <c r="N13" s="15">
        <f t="shared" si="2"/>
        <v>4.64</v>
      </c>
      <c r="O13" s="27">
        <f>SUM(O8+O10+O12)*0.6</f>
        <v>4.8</v>
      </c>
      <c r="P13" s="27">
        <f>SUM(P8+P10+P12)*0.6</f>
        <v>5.069999999999999</v>
      </c>
      <c r="Q13" s="27">
        <f>SUM(Q8+Q10+Q12)*0.6</f>
        <v>5.19</v>
      </c>
      <c r="R13" s="15">
        <f t="shared" si="3"/>
        <v>5.02</v>
      </c>
    </row>
    <row r="14" spans="1:18" s="11" customFormat="1" ht="21">
      <c r="A14" s="32"/>
      <c r="B14" s="33" t="s">
        <v>17</v>
      </c>
      <c r="C14" s="34">
        <f aca="true" t="shared" si="4" ref="C14:R14">SUM(C6+C13)</f>
        <v>7.49</v>
      </c>
      <c r="D14" s="34">
        <f t="shared" si="4"/>
        <v>7.26</v>
      </c>
      <c r="E14" s="34">
        <f t="shared" si="4"/>
        <v>7.5200000000000005</v>
      </c>
      <c r="F14" s="35">
        <f t="shared" si="4"/>
        <v>7.423333333333334</v>
      </c>
      <c r="G14" s="34">
        <f t="shared" si="4"/>
        <v>7.37</v>
      </c>
      <c r="H14" s="34">
        <f t="shared" si="4"/>
        <v>7.71</v>
      </c>
      <c r="I14" s="34">
        <f t="shared" si="4"/>
        <v>7.720000000000001</v>
      </c>
      <c r="J14" s="35">
        <f t="shared" si="4"/>
        <v>7.6000000000000005</v>
      </c>
      <c r="K14" s="34">
        <f t="shared" si="4"/>
        <v>8.14</v>
      </c>
      <c r="L14" s="34">
        <f t="shared" si="4"/>
        <v>7.540000000000001</v>
      </c>
      <c r="M14" s="34">
        <f t="shared" si="4"/>
        <v>7.74</v>
      </c>
      <c r="N14" s="35">
        <f t="shared" si="4"/>
        <v>7.806666666666667</v>
      </c>
      <c r="O14" s="34">
        <f t="shared" si="4"/>
        <v>7.8</v>
      </c>
      <c r="P14" s="34">
        <f t="shared" si="4"/>
        <v>8.07</v>
      </c>
      <c r="Q14" s="34">
        <f t="shared" si="4"/>
        <v>8.190000000000001</v>
      </c>
      <c r="R14" s="35">
        <f t="shared" si="4"/>
        <v>8.02</v>
      </c>
    </row>
    <row r="15" spans="1:18" s="39" customFormat="1" ht="22.5">
      <c r="A15" s="36"/>
      <c r="B15" s="37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ht="12.75">
      <c r="B16" s="75" t="s">
        <v>56</v>
      </c>
    </row>
    <row r="17" spans="2:18" ht="12.75">
      <c r="B17" s="40" t="s">
        <v>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2:18" ht="12.75">
      <c r="B18" s="40" t="s">
        <v>46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2:18" ht="12.75">
      <c r="B19" t="s">
        <v>47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2:18" ht="12.75">
      <c r="B20" s="75" t="s">
        <v>57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2:18" ht="12.75">
      <c r="B21" t="s">
        <v>61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2:18" ht="12.75">
      <c r="B22" t="s">
        <v>70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2:18" ht="12.75">
      <c r="B23" t="s">
        <v>59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2:18" ht="12.75">
      <c r="B24" t="s">
        <v>58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3:18" ht="12.7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3:18" ht="12.75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3:18" ht="12.75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3.50390625" style="0" customWidth="1"/>
    <col min="2" max="2" width="26.00390625" style="0" customWidth="1"/>
    <col min="3" max="18" width="5.50390625" style="0" customWidth="1"/>
  </cols>
  <sheetData>
    <row r="1" ht="30.75" customHeight="1"/>
    <row r="2" spans="1:18" s="6" customFormat="1" ht="36" customHeight="1">
      <c r="A2" s="1" t="s">
        <v>0</v>
      </c>
      <c r="B2" s="2" t="s">
        <v>1</v>
      </c>
      <c r="C2" s="72" t="s">
        <v>55</v>
      </c>
      <c r="D2" s="3"/>
      <c r="E2" s="4"/>
      <c r="F2" s="5"/>
      <c r="G2" s="73" t="s">
        <v>55</v>
      </c>
      <c r="H2" s="3"/>
      <c r="I2" s="4"/>
      <c r="J2" s="5"/>
      <c r="K2" s="73" t="s">
        <v>33</v>
      </c>
      <c r="L2" s="3"/>
      <c r="M2" s="4"/>
      <c r="N2" s="5"/>
      <c r="O2" s="73" t="s">
        <v>34</v>
      </c>
      <c r="P2" s="3"/>
      <c r="Q2" s="4"/>
      <c r="R2" s="5"/>
    </row>
    <row r="3" spans="1:18" s="11" customFormat="1" ht="37.5" customHeight="1">
      <c r="A3" s="7"/>
      <c r="B3" s="8" t="s">
        <v>2</v>
      </c>
      <c r="C3" s="9">
        <v>1</v>
      </c>
      <c r="D3" s="9">
        <v>2</v>
      </c>
      <c r="E3" s="9">
        <v>3</v>
      </c>
      <c r="F3" s="10"/>
      <c r="G3" s="9">
        <v>1</v>
      </c>
      <c r="H3" s="9">
        <v>2</v>
      </c>
      <c r="I3" s="9">
        <v>3</v>
      </c>
      <c r="J3" s="10"/>
      <c r="K3" s="9">
        <v>1</v>
      </c>
      <c r="L3" s="9">
        <v>2</v>
      </c>
      <c r="M3" s="9">
        <v>3</v>
      </c>
      <c r="N3" s="10"/>
      <c r="O3" s="9">
        <v>1</v>
      </c>
      <c r="P3" s="9">
        <v>2</v>
      </c>
      <c r="Q3" s="9">
        <v>3</v>
      </c>
      <c r="R3" s="10"/>
    </row>
    <row r="4" spans="1:18" s="11" customFormat="1" ht="17.25">
      <c r="A4" s="12" t="s">
        <v>3</v>
      </c>
      <c r="B4" s="13" t="s">
        <v>4</v>
      </c>
      <c r="C4" s="14">
        <v>0</v>
      </c>
      <c r="D4" s="14">
        <v>0</v>
      </c>
      <c r="E4" s="14">
        <v>0</v>
      </c>
      <c r="F4" s="15">
        <f aca="true" t="shared" si="0" ref="F4:F13">SUM(C4+D4+E4)/3</f>
        <v>0</v>
      </c>
      <c r="G4" s="14">
        <v>0</v>
      </c>
      <c r="H4" s="14">
        <v>0</v>
      </c>
      <c r="I4" s="14">
        <v>0</v>
      </c>
      <c r="J4" s="15">
        <f aca="true" t="shared" si="1" ref="J4:J13">SUM(G4+H4+I4)/3</f>
        <v>0</v>
      </c>
      <c r="K4" s="14">
        <v>8</v>
      </c>
      <c r="L4" s="14">
        <v>7.5</v>
      </c>
      <c r="M4" s="14">
        <v>7.5</v>
      </c>
      <c r="N4" s="15">
        <f aca="true" t="shared" si="2" ref="N4:N13">SUM(K4+L4+M4)/3</f>
        <v>7.666666666666667</v>
      </c>
      <c r="O4" s="14">
        <v>7</v>
      </c>
      <c r="P4" s="14">
        <v>7.5</v>
      </c>
      <c r="Q4" s="14">
        <v>7.5</v>
      </c>
      <c r="R4" s="15">
        <f aca="true" t="shared" si="3" ref="R4:R13">SUM(O4+P4+Q4)/3</f>
        <v>7.333333333333333</v>
      </c>
    </row>
    <row r="5" spans="1:18" s="11" customFormat="1" ht="17.25">
      <c r="A5" s="16" t="s">
        <v>5</v>
      </c>
      <c r="B5" s="17" t="s">
        <v>6</v>
      </c>
      <c r="C5" s="18">
        <v>0</v>
      </c>
      <c r="D5" s="18">
        <v>0</v>
      </c>
      <c r="E5" s="18">
        <v>0</v>
      </c>
      <c r="F5" s="15">
        <f t="shared" si="0"/>
        <v>0</v>
      </c>
      <c r="G5" s="18">
        <v>0</v>
      </c>
      <c r="H5" s="18">
        <v>0</v>
      </c>
      <c r="I5" s="18">
        <v>0</v>
      </c>
      <c r="J5" s="15">
        <f t="shared" si="1"/>
        <v>0</v>
      </c>
      <c r="K5" s="18">
        <v>9</v>
      </c>
      <c r="L5" s="18">
        <v>8.5</v>
      </c>
      <c r="M5" s="18">
        <v>9</v>
      </c>
      <c r="N5" s="15">
        <f t="shared" si="2"/>
        <v>8.833333333333334</v>
      </c>
      <c r="O5" s="18">
        <v>7.5</v>
      </c>
      <c r="P5" s="18">
        <v>7.5</v>
      </c>
      <c r="Q5" s="18">
        <v>7</v>
      </c>
      <c r="R5" s="15">
        <f t="shared" si="3"/>
        <v>7.333333333333333</v>
      </c>
    </row>
    <row r="6" spans="1:18" s="11" customFormat="1" ht="17.25">
      <c r="A6" s="19"/>
      <c r="B6" s="20" t="s">
        <v>7</v>
      </c>
      <c r="C6" s="21">
        <f>SUM((C4+C5)/2*0.4)</f>
        <v>0</v>
      </c>
      <c r="D6" s="21">
        <f>SUM((D4+D5)/2*0.4)</f>
        <v>0</v>
      </c>
      <c r="E6" s="21">
        <f>SUM((E4+E5)/2*0.4)</f>
        <v>0</v>
      </c>
      <c r="F6" s="15">
        <f t="shared" si="0"/>
        <v>0</v>
      </c>
      <c r="G6" s="21">
        <f>SUM((G4+G5)/2*0.4)</f>
        <v>0</v>
      </c>
      <c r="H6" s="21">
        <f>SUM((H4+H5)/2*0.4)</f>
        <v>0</v>
      </c>
      <c r="I6" s="21">
        <f>SUM((I4+I5)/2*0.4)</f>
        <v>0</v>
      </c>
      <c r="J6" s="15">
        <f t="shared" si="1"/>
        <v>0</v>
      </c>
      <c r="K6" s="21">
        <f>SUM((K4+K5)/2*0.4)</f>
        <v>3.4000000000000004</v>
      </c>
      <c r="L6" s="21">
        <f>SUM((L4+L5)/2*0.4)</f>
        <v>3.2</v>
      </c>
      <c r="M6" s="21">
        <f>SUM((M4+M5)/2*0.4)</f>
        <v>3.3000000000000003</v>
      </c>
      <c r="N6" s="15">
        <f t="shared" si="2"/>
        <v>3.3000000000000003</v>
      </c>
      <c r="O6" s="21">
        <f>SUM((O4+O5)/2*0.4)</f>
        <v>2.9000000000000004</v>
      </c>
      <c r="P6" s="21">
        <f>SUM((P4+P5)/2*0.4)</f>
        <v>3</v>
      </c>
      <c r="Q6" s="21">
        <f>SUM((Q4+Q5)/2*0.4)</f>
        <v>2.9000000000000004</v>
      </c>
      <c r="R6" s="15">
        <f t="shared" si="3"/>
        <v>2.9333333333333336</v>
      </c>
    </row>
    <row r="7" spans="1:18" s="11" customFormat="1" ht="17.25">
      <c r="A7" s="22" t="s">
        <v>8</v>
      </c>
      <c r="B7" s="23" t="s">
        <v>9</v>
      </c>
      <c r="C7" s="24">
        <v>0</v>
      </c>
      <c r="D7" s="24">
        <v>0</v>
      </c>
      <c r="E7" s="24">
        <v>0</v>
      </c>
      <c r="F7" s="15">
        <f t="shared" si="0"/>
        <v>0</v>
      </c>
      <c r="G7" s="24">
        <v>0</v>
      </c>
      <c r="H7" s="24">
        <v>0</v>
      </c>
      <c r="I7" s="24">
        <v>0</v>
      </c>
      <c r="J7" s="15">
        <f t="shared" si="1"/>
        <v>0</v>
      </c>
      <c r="K7" s="24">
        <v>8</v>
      </c>
      <c r="L7" s="24">
        <v>7.5</v>
      </c>
      <c r="M7" s="24">
        <v>7.5</v>
      </c>
      <c r="N7" s="15">
        <f t="shared" si="2"/>
        <v>7.666666666666667</v>
      </c>
      <c r="O7" s="24" t="s">
        <v>50</v>
      </c>
      <c r="P7" s="24"/>
      <c r="Q7" s="24"/>
      <c r="R7" s="15" t="e">
        <f t="shared" si="3"/>
        <v>#VALUE!</v>
      </c>
    </row>
    <row r="8" spans="1:18" s="11" customFormat="1" ht="17.25">
      <c r="A8" s="25"/>
      <c r="B8" s="26" t="s">
        <v>10</v>
      </c>
      <c r="C8" s="27">
        <f>SUM(C7*0.2)</f>
        <v>0</v>
      </c>
      <c r="D8" s="27">
        <f>SUM(D7*0.2)</f>
        <v>0</v>
      </c>
      <c r="E8" s="27">
        <f>SUM(E7*0.2)</f>
        <v>0</v>
      </c>
      <c r="F8" s="15">
        <f t="shared" si="0"/>
        <v>0</v>
      </c>
      <c r="G8" s="27">
        <f>SUM(G7*0.2)</f>
        <v>0</v>
      </c>
      <c r="H8" s="27">
        <f>SUM(H7*0.2)</f>
        <v>0</v>
      </c>
      <c r="I8" s="27">
        <f>SUM(I7*0.2)</f>
        <v>0</v>
      </c>
      <c r="J8" s="15">
        <f t="shared" si="1"/>
        <v>0</v>
      </c>
      <c r="K8" s="27">
        <f>SUM(K7*0.2)</f>
        <v>1.6</v>
      </c>
      <c r="L8" s="27">
        <f>SUM(L7*0.2)</f>
        <v>1.5</v>
      </c>
      <c r="M8" s="27">
        <f>SUM(M7*0.2)</f>
        <v>1.5</v>
      </c>
      <c r="N8" s="15">
        <f t="shared" si="2"/>
        <v>1.5333333333333332</v>
      </c>
      <c r="O8" s="27" t="e">
        <f>SUM(O7*0.2)</f>
        <v>#VALUE!</v>
      </c>
      <c r="P8" s="27">
        <f>SUM(P7*0.2)</f>
        <v>0</v>
      </c>
      <c r="Q8" s="27">
        <f>SUM(Q7*0.2)</f>
        <v>0</v>
      </c>
      <c r="R8" s="15" t="e">
        <f t="shared" si="3"/>
        <v>#VALUE!</v>
      </c>
    </row>
    <row r="9" spans="1:18" s="11" customFormat="1" ht="17.25">
      <c r="A9" s="16" t="s">
        <v>11</v>
      </c>
      <c r="B9" s="28" t="s">
        <v>12</v>
      </c>
      <c r="C9" s="29">
        <v>0</v>
      </c>
      <c r="D9" s="29">
        <v>0</v>
      </c>
      <c r="E9" s="29">
        <v>0</v>
      </c>
      <c r="F9" s="15">
        <f t="shared" si="0"/>
        <v>0</v>
      </c>
      <c r="G9" s="29">
        <v>0</v>
      </c>
      <c r="H9" s="29">
        <v>0</v>
      </c>
      <c r="I9" s="29">
        <v>0</v>
      </c>
      <c r="J9" s="15">
        <f t="shared" si="1"/>
        <v>0</v>
      </c>
      <c r="K9" s="29">
        <v>7</v>
      </c>
      <c r="L9" s="29">
        <v>6</v>
      </c>
      <c r="M9" s="29">
        <v>6.5</v>
      </c>
      <c r="N9" s="15">
        <f t="shared" si="2"/>
        <v>6.5</v>
      </c>
      <c r="O9" s="29" t="s">
        <v>50</v>
      </c>
      <c r="P9" s="29"/>
      <c r="Q9" s="29"/>
      <c r="R9" s="15" t="e">
        <f t="shared" si="3"/>
        <v>#VALUE!</v>
      </c>
    </row>
    <row r="10" spans="1:18" s="11" customFormat="1" ht="17.25">
      <c r="A10" s="16"/>
      <c r="B10" s="26" t="s">
        <v>13</v>
      </c>
      <c r="C10" s="27">
        <f>SUM(C9*0.3)</f>
        <v>0</v>
      </c>
      <c r="D10" s="27">
        <f>SUM(D9*0.3)</f>
        <v>0</v>
      </c>
      <c r="E10" s="27">
        <f>SUM(E9*0.3)</f>
        <v>0</v>
      </c>
      <c r="F10" s="15">
        <f t="shared" si="0"/>
        <v>0</v>
      </c>
      <c r="G10" s="27">
        <f>SUM(G9*0.3)</f>
        <v>0</v>
      </c>
      <c r="H10" s="27">
        <f>SUM(H9*0.3)</f>
        <v>0</v>
      </c>
      <c r="I10" s="27">
        <f>SUM(I9*0.3)</f>
        <v>0</v>
      </c>
      <c r="J10" s="15">
        <f t="shared" si="1"/>
        <v>0</v>
      </c>
      <c r="K10" s="27">
        <f>SUM(K9*0.3)</f>
        <v>2.1</v>
      </c>
      <c r="L10" s="27">
        <f>SUM(L9*0.3)</f>
        <v>1.7999999999999998</v>
      </c>
      <c r="M10" s="27">
        <f>SUM(M9*0.3)</f>
        <v>1.95</v>
      </c>
      <c r="N10" s="15">
        <f t="shared" si="2"/>
        <v>1.95</v>
      </c>
      <c r="O10" s="27" t="e">
        <f>SUM(O9*0.3)</f>
        <v>#VALUE!</v>
      </c>
      <c r="P10" s="27">
        <f>SUM(P9*0.3)</f>
        <v>0</v>
      </c>
      <c r="Q10" s="27">
        <f>SUM(Q9*0.3)</f>
        <v>0</v>
      </c>
      <c r="R10" s="15" t="e">
        <f t="shared" si="3"/>
        <v>#VALUE!</v>
      </c>
    </row>
    <row r="11" spans="1:18" s="11" customFormat="1" ht="17.25">
      <c r="A11" s="16" t="s">
        <v>14</v>
      </c>
      <c r="B11" s="28" t="s">
        <v>15</v>
      </c>
      <c r="C11" s="29">
        <v>0</v>
      </c>
      <c r="D11" s="29">
        <v>0</v>
      </c>
      <c r="E11" s="29">
        <v>0</v>
      </c>
      <c r="F11" s="15">
        <f t="shared" si="0"/>
        <v>0</v>
      </c>
      <c r="G11" s="29">
        <v>0</v>
      </c>
      <c r="H11" s="29">
        <v>0</v>
      </c>
      <c r="I11" s="29">
        <f>SUM(I11*0.5)</f>
        <v>0</v>
      </c>
      <c r="J11" s="15">
        <f t="shared" si="1"/>
        <v>0</v>
      </c>
      <c r="K11" s="29">
        <v>9</v>
      </c>
      <c r="L11" s="29">
        <v>8.5</v>
      </c>
      <c r="M11" s="29">
        <v>8</v>
      </c>
      <c r="N11" s="15">
        <f t="shared" si="2"/>
        <v>8.5</v>
      </c>
      <c r="O11" s="29" t="s">
        <v>50</v>
      </c>
      <c r="P11" s="29"/>
      <c r="Q11" s="29"/>
      <c r="R11" s="15" t="e">
        <f t="shared" si="3"/>
        <v>#VALUE!</v>
      </c>
    </row>
    <row r="12" spans="1:18" s="11" customFormat="1" ht="17.25">
      <c r="A12" s="30"/>
      <c r="B12" s="26" t="s">
        <v>49</v>
      </c>
      <c r="C12" s="27">
        <f>SUM(C11*0.5)</f>
        <v>0</v>
      </c>
      <c r="D12" s="27">
        <f>SUM(D11*0.5)</f>
        <v>0</v>
      </c>
      <c r="E12" s="27">
        <f>SUM(E11*0.5)</f>
        <v>0</v>
      </c>
      <c r="F12" s="15">
        <f t="shared" si="0"/>
        <v>0</v>
      </c>
      <c r="G12" s="27">
        <f>SUM(G11*0.5)</f>
        <v>0</v>
      </c>
      <c r="H12" s="27">
        <f>SUM(H11*0.5)</f>
        <v>0</v>
      </c>
      <c r="I12" s="27">
        <f>SUM(I11*0.5)</f>
        <v>0</v>
      </c>
      <c r="J12" s="15">
        <f t="shared" si="1"/>
        <v>0</v>
      </c>
      <c r="K12" s="27">
        <f>SUM(K11*0.5)</f>
        <v>4.5</v>
      </c>
      <c r="L12" s="27">
        <f>SUM(L11*0.5)</f>
        <v>4.25</v>
      </c>
      <c r="M12" s="27">
        <f>SUM(M11*0.5)</f>
        <v>4</v>
      </c>
      <c r="N12" s="15">
        <f t="shared" si="2"/>
        <v>4.25</v>
      </c>
      <c r="O12" s="27" t="e">
        <f>SUM(O11*0.5)</f>
        <v>#VALUE!</v>
      </c>
      <c r="P12" s="27">
        <f>SUM(P11*0.5)</f>
        <v>0</v>
      </c>
      <c r="Q12" s="27">
        <f>SUM(Q11*0.5)</f>
        <v>0</v>
      </c>
      <c r="R12" s="15" t="e">
        <f t="shared" si="3"/>
        <v>#VALUE!</v>
      </c>
    </row>
    <row r="13" spans="1:18" s="11" customFormat="1" ht="17.25">
      <c r="A13" s="19"/>
      <c r="B13" s="31" t="s">
        <v>16</v>
      </c>
      <c r="C13" s="27">
        <v>0</v>
      </c>
      <c r="D13" s="27">
        <v>0</v>
      </c>
      <c r="E13" s="27">
        <v>0</v>
      </c>
      <c r="F13" s="15">
        <f t="shared" si="0"/>
        <v>0</v>
      </c>
      <c r="G13" s="27">
        <f>H18+'Kůň 13_16'!J17</f>
        <v>0</v>
      </c>
      <c r="H13" s="27">
        <f>SUM(H8+H10+H12)*0.6</f>
        <v>0</v>
      </c>
      <c r="I13" s="27">
        <f>SUM(I8+I10+I12)*0.6</f>
        <v>0</v>
      </c>
      <c r="J13" s="15">
        <f t="shared" si="1"/>
        <v>0</v>
      </c>
      <c r="K13" s="27">
        <f>SUM(K8+K10+K12)*0.6</f>
        <v>4.919999999999999</v>
      </c>
      <c r="L13" s="27">
        <f>SUM(L8+L10+L12)*0.6</f>
        <v>4.529999999999999</v>
      </c>
      <c r="M13" s="27">
        <f>SUM(M8+M10+M12)*0.6</f>
        <v>4.47</v>
      </c>
      <c r="N13" s="15">
        <f t="shared" si="2"/>
        <v>4.64</v>
      </c>
      <c r="O13" s="27" t="e">
        <f>SUM(O8+O10+O12)*0.6</f>
        <v>#VALUE!</v>
      </c>
      <c r="P13" s="27">
        <f>SUM(P8+P10+P12)*0.6</f>
        <v>0</v>
      </c>
      <c r="Q13" s="27">
        <f>SUM(Q8+Q10+Q12)*0.6</f>
        <v>0</v>
      </c>
      <c r="R13" s="15" t="e">
        <f t="shared" si="3"/>
        <v>#VALUE!</v>
      </c>
    </row>
    <row r="14" spans="1:18" s="11" customFormat="1" ht="21">
      <c r="A14" s="32"/>
      <c r="B14" s="33" t="s">
        <v>17</v>
      </c>
      <c r="C14" s="34">
        <f aca="true" t="shared" si="4" ref="C14:R14">SUM(C6+C13)</f>
        <v>0</v>
      </c>
      <c r="D14" s="34">
        <f t="shared" si="4"/>
        <v>0</v>
      </c>
      <c r="E14" s="34">
        <f t="shared" si="4"/>
        <v>0</v>
      </c>
      <c r="F14" s="35">
        <f t="shared" si="4"/>
        <v>0</v>
      </c>
      <c r="G14" s="34">
        <f t="shared" si="4"/>
        <v>0</v>
      </c>
      <c r="H14" s="34">
        <f t="shared" si="4"/>
        <v>0</v>
      </c>
      <c r="I14" s="34">
        <f t="shared" si="4"/>
        <v>0</v>
      </c>
      <c r="J14" s="35">
        <f t="shared" si="4"/>
        <v>0</v>
      </c>
      <c r="K14" s="34">
        <f t="shared" si="4"/>
        <v>8.32</v>
      </c>
      <c r="L14" s="34">
        <f t="shared" si="4"/>
        <v>7.7299999999999995</v>
      </c>
      <c r="M14" s="34">
        <f t="shared" si="4"/>
        <v>7.77</v>
      </c>
      <c r="N14" s="35">
        <f t="shared" si="4"/>
        <v>7.9399999999999995</v>
      </c>
      <c r="O14" s="34" t="e">
        <f t="shared" si="4"/>
        <v>#VALUE!</v>
      </c>
      <c r="P14" s="34">
        <f t="shared" si="4"/>
        <v>3</v>
      </c>
      <c r="Q14" s="34">
        <f t="shared" si="4"/>
        <v>2.9000000000000004</v>
      </c>
      <c r="R14" s="35" t="e">
        <f t="shared" si="4"/>
        <v>#VALUE!</v>
      </c>
    </row>
    <row r="15" spans="1:18" s="39" customFormat="1" ht="22.5">
      <c r="A15" s="36"/>
      <c r="B15" s="37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ht="12.75">
      <c r="B16" s="75" t="s">
        <v>56</v>
      </c>
    </row>
    <row r="17" spans="2:18" ht="12.75">
      <c r="B17" s="40" t="s">
        <v>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2:18" ht="12.75">
      <c r="B18" s="40" t="s">
        <v>46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2:18" ht="12.75">
      <c r="B19" t="s">
        <v>47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2:18" ht="12.75">
      <c r="B20" t="s">
        <v>57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2:18" ht="12.75">
      <c r="B21" t="s">
        <v>64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2:18" ht="12.75">
      <c r="B22" t="s">
        <v>63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3:18" ht="12.75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3:18" ht="12.7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3:18" ht="12.7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3:18" ht="12.75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3:18" ht="12.75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Eliáš</dc:creator>
  <cp:keywords/>
  <dc:description/>
  <cp:lastModifiedBy>misa</cp:lastModifiedBy>
  <cp:lastPrinted>2013-03-06T14:09:42Z</cp:lastPrinted>
  <dcterms:created xsi:type="dcterms:W3CDTF">2005-01-03T21:09:46Z</dcterms:created>
  <dcterms:modified xsi:type="dcterms:W3CDTF">2013-03-11T14:12:01Z</dcterms:modified>
  <cp:category/>
  <cp:version/>
  <cp:contentType/>
  <cp:contentStatus/>
  <cp:revision>1</cp:revision>
</cp:coreProperties>
</file>