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tabRatio="912" activeTab="0"/>
  </bookViews>
  <sheets>
    <sheet name="zápis" sheetId="1" r:id="rId1"/>
    <sheet name="Acaston" sheetId="2" r:id="rId2"/>
    <sheet name="Arijen" sheetId="3" r:id="rId3"/>
    <sheet name="Lisarist" sheetId="4" r:id="rId4"/>
    <sheet name="Archie" sheetId="5" r:id="rId5"/>
    <sheet name="Konstantin" sheetId="6" r:id="rId6"/>
    <sheet name="Comeral" sheetId="7" r:id="rId7"/>
    <sheet name="Comgol" sheetId="8" r:id="rId8"/>
    <sheet name="Lear" sheetId="9" r:id="rId9"/>
    <sheet name="Rafael" sheetId="10" r:id="rId10"/>
    <sheet name="Rinaldo" sheetId="11" r:id="rId11"/>
    <sheet name="Geniu Blaník" sheetId="12" r:id="rId12"/>
    <sheet name="Very Gold" sheetId="13" r:id="rId13"/>
    <sheet name="Casstango" sheetId="14" r:id="rId14"/>
    <sheet name="Limont" sheetId="15" r:id="rId15"/>
    <sheet name="Altaj" sheetId="16" r:id="rId16"/>
    <sheet name="Zirkan" sheetId="17" r:id="rId17"/>
    <sheet name="Codroipo 2" sheetId="18" r:id="rId18"/>
    <sheet name="Chivel" sheetId="19" r:id="rId19"/>
  </sheets>
  <definedNames/>
  <calcPr fullCalcOnLoad="1"/>
</workbook>
</file>

<file path=xl/sharedStrings.xml><?xml version="1.0" encoding="utf-8"?>
<sst xmlns="http://schemas.openxmlformats.org/spreadsheetml/2006/main" count="1082" uniqueCount="147">
  <si>
    <t>ZÁKLADNÍ ZKOUŠKY VÝKONNOSTI TŘÍLETÝCH HŘEBCŮ</t>
  </si>
  <si>
    <t>Tlumačov</t>
  </si>
  <si>
    <t>DATUM :</t>
  </si>
  <si>
    <t>Otec:</t>
  </si>
  <si>
    <t>Matka:</t>
  </si>
  <si>
    <t>Hodnocení    znaků</t>
  </si>
  <si>
    <t>Komise:</t>
  </si>
  <si>
    <t>Růžička</t>
  </si>
  <si>
    <t>Průměr</t>
  </si>
  <si>
    <t>I.Typ a pohlavní výraz</t>
  </si>
  <si>
    <t>II.Stavba těla - ad. 1)</t>
  </si>
  <si>
    <t>III.Výcvik - ad.2)</t>
  </si>
  <si>
    <t>IV.Mechanika pohybu při drezúrní úloze</t>
  </si>
  <si>
    <t>a)   krok</t>
  </si>
  <si>
    <t>b)   klus</t>
  </si>
  <si>
    <t>c)   cval</t>
  </si>
  <si>
    <t>Průměr (a,b,c,)</t>
  </si>
  <si>
    <t>V.Ochta a charakter</t>
  </si>
  <si>
    <t>VI.Vrozené schopnosti</t>
  </si>
  <si>
    <t>VII. Skokové vlohy       a)  Skok ve volnosti</t>
  </si>
  <si>
    <t>b)  Kavaletová řada</t>
  </si>
  <si>
    <t>c)  Postupová řada</t>
  </si>
  <si>
    <t>VIII.Připravenost</t>
  </si>
  <si>
    <t xml:space="preserve">VÝSLEDEK CELKEM                       </t>
  </si>
  <si>
    <t>(průměr výsledků I. - VIII.)</t>
  </si>
  <si>
    <t>HŘEBEC</t>
  </si>
  <si>
    <t>DÍLČÍ POSOUZENÍ</t>
  </si>
  <si>
    <t>ad.1) Stavba těla :</t>
  </si>
  <si>
    <t>b1)  hlava</t>
  </si>
  <si>
    <t>b2)  krk</t>
  </si>
  <si>
    <t>b3)  plec a hřbet</t>
  </si>
  <si>
    <t>b4)  rámec</t>
  </si>
  <si>
    <t>b5)  přední končetiny</t>
  </si>
  <si>
    <t>b6)  zadní končetiny</t>
  </si>
  <si>
    <t>CELKOVÁ ZNÁMKA</t>
  </si>
  <si>
    <t>ad.2) Výcvik :</t>
  </si>
  <si>
    <t xml:space="preserve"> </t>
  </si>
  <si>
    <t>charakter ve stáji</t>
  </si>
  <si>
    <t>charakter pod sedlem</t>
  </si>
  <si>
    <t>KVH</t>
  </si>
  <si>
    <t>KVP</t>
  </si>
  <si>
    <t>OH</t>
  </si>
  <si>
    <t>O Hol.</t>
  </si>
  <si>
    <t>SVAZ CHOVATELŮ ČESKÉHO TEPLOKREVNÍKA</t>
  </si>
  <si>
    <t>U Hřebčince 479,397 01 Písek,tel.: 382 224 144</t>
  </si>
  <si>
    <t>e-mail:schet@tiscali.cz,http://www.schet.cz</t>
  </si>
  <si>
    <t>Místo konání:</t>
  </si>
  <si>
    <t>Datum :</t>
  </si>
  <si>
    <t>Složení komise :</t>
  </si>
  <si>
    <t>Výžeh</t>
  </si>
  <si>
    <t xml:space="preserve">Jméno </t>
  </si>
  <si>
    <t>Majitel</t>
  </si>
  <si>
    <t>Celkové hodnocení</t>
  </si>
  <si>
    <t>PROTOKOL o konání základních zkoušek výkonnosti hřebců TO</t>
  </si>
  <si>
    <t xml:space="preserve">Hodnocení zkoušek: </t>
  </si>
  <si>
    <t>Podpis komise:</t>
  </si>
  <si>
    <t>2765 Cassilius</t>
  </si>
  <si>
    <t>ZH Tlumačov</t>
  </si>
  <si>
    <t xml:space="preserve">Zkoušky byly řádně připraveny, jezdci vzorně ustrojenni, písemná dokumentace </t>
  </si>
  <si>
    <r>
      <t xml:space="preserve">temperament                            </t>
    </r>
    <r>
      <rPr>
        <b/>
        <sz val="8"/>
        <rFont val="Arial Cyr"/>
        <family val="2"/>
      </rPr>
      <t>4</t>
    </r>
  </si>
  <si>
    <r>
      <t xml:space="preserve">charakter při kování                </t>
    </r>
    <r>
      <rPr>
        <b/>
        <sz val="8"/>
        <rFont val="Arial Cyr"/>
        <family val="2"/>
      </rPr>
      <t>4</t>
    </r>
  </si>
  <si>
    <r>
      <t xml:space="preserve">konstituce                                 </t>
    </r>
    <r>
      <rPr>
        <b/>
        <sz val="8"/>
        <rFont val="Arial Cyr"/>
        <family val="2"/>
      </rPr>
      <t>3</t>
    </r>
  </si>
  <si>
    <r>
      <t xml:space="preserve">krmitelnost                               </t>
    </r>
    <r>
      <rPr>
        <b/>
        <sz val="8"/>
        <rFont val="Arial Cyr"/>
        <family val="2"/>
      </rPr>
      <t>1</t>
    </r>
  </si>
  <si>
    <r>
      <t xml:space="preserve">učenlivost                                </t>
    </r>
    <r>
      <rPr>
        <b/>
        <sz val="8"/>
        <rFont val="Arial Cyr"/>
        <family val="2"/>
      </rPr>
      <t>4</t>
    </r>
  </si>
  <si>
    <t>Kincl</t>
  </si>
  <si>
    <t>2901 Lancelot</t>
  </si>
  <si>
    <t>6127 Vernius</t>
  </si>
  <si>
    <t>Růžička Karel</t>
  </si>
  <si>
    <t>Kincl Josef</t>
  </si>
  <si>
    <t>hřebečků úspěšně ukončilo zkoušku základního výcviku hřebců.</t>
  </si>
  <si>
    <t>ing. Mamica Leopold</t>
  </si>
  <si>
    <t>54/604</t>
  </si>
  <si>
    <t>54/609</t>
  </si>
  <si>
    <t>54/607</t>
  </si>
  <si>
    <t>52/63</t>
  </si>
  <si>
    <t>68/422</t>
  </si>
  <si>
    <t>73/726</t>
  </si>
  <si>
    <t>73/725</t>
  </si>
  <si>
    <t>68/449</t>
  </si>
  <si>
    <t>49/102</t>
  </si>
  <si>
    <t>49/100</t>
  </si>
  <si>
    <t>54/608</t>
  </si>
  <si>
    <t xml:space="preserve">54/601 </t>
  </si>
  <si>
    <t>16/765</t>
  </si>
  <si>
    <t>73/735</t>
  </si>
  <si>
    <t>73/729</t>
  </si>
  <si>
    <t>53/477</t>
  </si>
  <si>
    <t>54/611</t>
  </si>
  <si>
    <t>73/734</t>
  </si>
  <si>
    <t>Acaston</t>
  </si>
  <si>
    <t>Arijen</t>
  </si>
  <si>
    <t>Lisarist</t>
  </si>
  <si>
    <t>Archie</t>
  </si>
  <si>
    <t>Konstantin</t>
  </si>
  <si>
    <t>Comeral</t>
  </si>
  <si>
    <t>Comgol</t>
  </si>
  <si>
    <t>Lear</t>
  </si>
  <si>
    <t>Rafael</t>
  </si>
  <si>
    <t>Rinaldo</t>
  </si>
  <si>
    <t>Genius Blaník</t>
  </si>
  <si>
    <t>Very Gold</t>
  </si>
  <si>
    <t>Casstango</t>
  </si>
  <si>
    <t>Limont</t>
  </si>
  <si>
    <t>Altaj</t>
  </si>
  <si>
    <t>Zirkan</t>
  </si>
  <si>
    <t>Codroipo 2</t>
  </si>
  <si>
    <t>Chivel</t>
  </si>
  <si>
    <t xml:space="preserve">ZH Tlumačov             </t>
  </si>
  <si>
    <t>Pelikán Vladimír</t>
  </si>
  <si>
    <t>Ing. Milan Vítek</t>
  </si>
  <si>
    <t>Koudelková Petra</t>
  </si>
  <si>
    <t>Cipra Jiří</t>
  </si>
  <si>
    <t>Rajecký Tomáš</t>
  </si>
  <si>
    <t>Mikulecká Hana</t>
  </si>
  <si>
    <t>MUDr. Šimek</t>
  </si>
  <si>
    <t>Mamica</t>
  </si>
  <si>
    <t>2997 Aristo Z</t>
  </si>
  <si>
    <t>Casablanca</t>
  </si>
  <si>
    <t>54/195 Jena</t>
  </si>
  <si>
    <t>21/489 Lizbet</t>
  </si>
  <si>
    <t>52/669 Elita</t>
  </si>
  <si>
    <t>411 Comero</t>
  </si>
  <si>
    <t>73/35 Amelie</t>
  </si>
  <si>
    <t>73/563 Albanie</t>
  </si>
  <si>
    <t>73/499 Golaxa</t>
  </si>
  <si>
    <t>70/166 Caira</t>
  </si>
  <si>
    <t>577 Rock´n Roll</t>
  </si>
  <si>
    <t>49/842 Freska</t>
  </si>
  <si>
    <t>49/328 Chvilka</t>
  </si>
  <si>
    <t>Geniu Blaník</t>
  </si>
  <si>
    <t>2825 Geniu Lysák</t>
  </si>
  <si>
    <t>54/47 Blanka</t>
  </si>
  <si>
    <t>54/601</t>
  </si>
  <si>
    <t>54/500 Gabriela</t>
  </si>
  <si>
    <t>16/482 Kapka</t>
  </si>
  <si>
    <t>3009 Likeur</t>
  </si>
  <si>
    <t>73/502 Montika</t>
  </si>
  <si>
    <t xml:space="preserve">73/729 </t>
  </si>
  <si>
    <t>2817 All My Dreams</t>
  </si>
  <si>
    <t>73/604 Tamara</t>
  </si>
  <si>
    <t>2840 Ladinos</t>
  </si>
  <si>
    <t>Zlatana xx</t>
  </si>
  <si>
    <t>Canturo</t>
  </si>
  <si>
    <t>Carrera</t>
  </si>
  <si>
    <t>Chicago I Z</t>
  </si>
  <si>
    <t>73/192 Victoria</t>
  </si>
  <si>
    <t xml:space="preserve">pro komisi připravena dle požadavku svazu ČT. Všech osmnáct naskladněných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</si>
</sst>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69">
    <font>
      <sz val="10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Fixedsys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20"/>
      <name val="Century Schoolbook"/>
      <family val="1"/>
    </font>
    <font>
      <b/>
      <sz val="11"/>
      <name val="Arial CE"/>
      <family val="2"/>
    </font>
    <font>
      <b/>
      <sz val="12"/>
      <name val="Century Schoolbook"/>
      <family val="0"/>
    </font>
    <font>
      <b/>
      <sz val="11"/>
      <name val="Arial Rounded MT Bold"/>
      <family val="2"/>
    </font>
    <font>
      <b/>
      <sz val="10"/>
      <name val="Arial Rounded MT Bold"/>
      <family val="0"/>
    </font>
    <font>
      <sz val="12"/>
      <name val="Book Antiqua"/>
      <family val="1"/>
    </font>
    <font>
      <b/>
      <sz val="12"/>
      <name val="Arial Rounded MT Bold"/>
      <family val="2"/>
    </font>
    <font>
      <b/>
      <sz val="14"/>
      <name val="Arial CE"/>
      <family val="2"/>
    </font>
    <font>
      <b/>
      <sz val="20"/>
      <name val="Arial CE"/>
      <family val="2"/>
    </font>
    <font>
      <sz val="11"/>
      <name val="Arial CE"/>
      <family val="2"/>
    </font>
    <font>
      <b/>
      <sz val="14"/>
      <name val="Arial Rounded MT Bold"/>
      <family val="2"/>
    </font>
    <font>
      <sz val="14"/>
      <name val="Arial Rounded MT Bold"/>
      <family val="2"/>
    </font>
    <font>
      <b/>
      <u val="single"/>
      <sz val="11"/>
      <name val="Arial Cyr"/>
      <family val="2"/>
    </font>
    <font>
      <sz val="16"/>
      <name val="Arial CE"/>
      <family val="2"/>
    </font>
    <font>
      <b/>
      <sz val="11"/>
      <name val="Arial Cyr"/>
      <family val="2"/>
    </font>
    <font>
      <b/>
      <u val="single"/>
      <sz val="10"/>
      <name val="Arial Cyr"/>
      <family val="2"/>
    </font>
    <font>
      <sz val="8"/>
      <name val="Arial Rounded MT Bold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color indexed="8"/>
      <name val="Arial CE"/>
      <family val="2"/>
    </font>
    <font>
      <sz val="8"/>
      <name val="Book Antiqua"/>
      <family val="1"/>
    </font>
    <font>
      <sz val="8"/>
      <name val="Arial CE"/>
      <family val="2"/>
    </font>
    <font>
      <sz val="12"/>
      <name val="Arial Rounded MT Bold"/>
      <family val="2"/>
    </font>
    <font>
      <b/>
      <sz val="12"/>
      <name val="Britannic Bold"/>
      <family val="0"/>
    </font>
    <font>
      <sz val="8"/>
      <name val="Fixedsys"/>
      <family val="2"/>
    </font>
    <font>
      <sz val="10"/>
      <color indexed="10"/>
      <name val="Arial CE"/>
      <family val="0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9" fillId="0" borderId="20" xfId="0" applyNumberFormat="1" applyFont="1" applyBorder="1" applyAlignment="1">
      <alignment horizontal="justify" vertical="top"/>
    </xf>
    <xf numFmtId="0" fontId="10" fillId="0" borderId="20" xfId="0" applyFont="1" applyBorder="1" applyAlignment="1">
      <alignment horizontal="justify" vertical="center"/>
    </xf>
    <xf numFmtId="0" fontId="9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Border="1" applyAlignment="1">
      <alignment horizontal="center"/>
    </xf>
    <xf numFmtId="164" fontId="6" fillId="33" borderId="12" xfId="0" applyNumberFormat="1" applyFont="1" applyFill="1" applyBorder="1" applyAlignment="1" applyProtection="1">
      <alignment horizontal="center"/>
      <protection hidden="1"/>
    </xf>
    <xf numFmtId="164" fontId="1" fillId="33" borderId="12" xfId="0" applyNumberFormat="1" applyFont="1" applyFill="1" applyBorder="1" applyAlignment="1" applyProtection="1">
      <alignment horizontal="center"/>
      <protection hidden="1"/>
    </xf>
    <xf numFmtId="2" fontId="0" fillId="33" borderId="12" xfId="0" applyNumberFormat="1" applyFill="1" applyBorder="1" applyAlignment="1">
      <alignment horizontal="center"/>
    </xf>
    <xf numFmtId="2" fontId="6" fillId="33" borderId="12" xfId="0" applyNumberFormat="1" applyFont="1" applyFill="1" applyBorder="1" applyAlignment="1" applyProtection="1">
      <alignment horizontal="center"/>
      <protection hidden="1"/>
    </xf>
    <xf numFmtId="2" fontId="3" fillId="33" borderId="12" xfId="0" applyNumberFormat="1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0" fillId="0" borderId="13" xfId="0" applyBorder="1" applyAlignment="1">
      <alignment/>
    </xf>
    <xf numFmtId="0" fontId="19" fillId="0" borderId="2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0" fillId="0" borderId="20" xfId="0" applyBorder="1" applyAlignment="1">
      <alignment/>
    </xf>
    <xf numFmtId="0" fontId="20" fillId="0" borderId="25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21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11" fillId="0" borderId="26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0" fillId="0" borderId="20" xfId="0" applyBorder="1" applyAlignment="1" applyProtection="1">
      <alignment/>
      <protection locked="0"/>
    </xf>
    <xf numFmtId="0" fontId="1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3" fillId="0" borderId="26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14" fillId="0" borderId="29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2" fontId="3" fillId="33" borderId="31" xfId="0" applyNumberFormat="1" applyFont="1" applyFill="1" applyBorder="1" applyAlignment="1" applyProtection="1">
      <alignment/>
      <protection hidden="1"/>
    </xf>
    <xf numFmtId="0" fontId="23" fillId="0" borderId="26" xfId="0" applyFont="1" applyBorder="1" applyAlignment="1">
      <alignment horizontal="left"/>
    </xf>
    <xf numFmtId="0" fontId="12" fillId="0" borderId="28" xfId="0" applyFont="1" applyBorder="1" applyAlignment="1">
      <alignment horizontal="left" vertical="top"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24" fillId="0" borderId="26" xfId="0" applyFont="1" applyBorder="1" applyAlignment="1">
      <alignment horizontal="left" vertical="top"/>
    </xf>
    <xf numFmtId="0" fontId="26" fillId="0" borderId="33" xfId="0" applyFont="1" applyBorder="1" applyAlignment="1">
      <alignment horizontal="left" vertical="top"/>
    </xf>
    <xf numFmtId="0" fontId="27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0" fillId="0" borderId="12" xfId="0" applyBorder="1" applyAlignment="1">
      <alignment/>
    </xf>
    <xf numFmtId="0" fontId="28" fillId="0" borderId="26" xfId="0" applyFont="1" applyBorder="1" applyAlignment="1">
      <alignment horizontal="left"/>
    </xf>
    <xf numFmtId="1" fontId="0" fillId="0" borderId="12" xfId="0" applyNumberFormat="1" applyBorder="1" applyAlignment="1">
      <alignment/>
    </xf>
    <xf numFmtId="0" fontId="24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4" fillId="0" borderId="26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29" fillId="0" borderId="2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4" fillId="0" borderId="31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2" fontId="31" fillId="33" borderId="31" xfId="0" applyNumberFormat="1" applyFont="1" applyFill="1" applyBorder="1" applyAlignment="1" applyProtection="1">
      <alignment horizontal="center"/>
      <protection hidden="1"/>
    </xf>
    <xf numFmtId="1" fontId="32" fillId="33" borderId="31" xfId="0" applyNumberFormat="1" applyFont="1" applyFill="1" applyBorder="1" applyAlignment="1" applyProtection="1">
      <alignment horizontal="center" vertical="center"/>
      <protection hidden="1"/>
    </xf>
    <xf numFmtId="0" fontId="6" fillId="0" borderId="21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" fillId="0" borderId="0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2" fontId="6" fillId="0" borderId="35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36" xfId="0" applyFont="1" applyBorder="1" applyAlignment="1">
      <alignment horizontal="left" vertical="top"/>
    </xf>
    <xf numFmtId="1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4" fontId="34" fillId="0" borderId="14" xfId="0" applyNumberFormat="1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2" fontId="3" fillId="33" borderId="31" xfId="0" applyNumberFormat="1" applyFont="1" applyFill="1" applyBorder="1" applyAlignment="1" applyProtection="1">
      <alignment horizontal="center"/>
      <protection hidden="1"/>
    </xf>
    <xf numFmtId="2" fontId="0" fillId="0" borderId="31" xfId="0" applyNumberFormat="1" applyBorder="1" applyAlignment="1">
      <alignment horizontal="center"/>
    </xf>
    <xf numFmtId="164" fontId="0" fillId="0" borderId="2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/>
    </xf>
    <xf numFmtId="2" fontId="15" fillId="33" borderId="12" xfId="0" applyNumberFormat="1" applyFont="1" applyFill="1" applyBorder="1" applyAlignment="1" applyProtection="1">
      <alignment horizontal="center"/>
      <protection hidden="1"/>
    </xf>
    <xf numFmtId="165" fontId="15" fillId="33" borderId="12" xfId="0" applyNumberFormat="1" applyFont="1" applyFill="1" applyBorder="1" applyAlignment="1" applyProtection="1">
      <alignment horizontal="center"/>
      <protection hidden="1"/>
    </xf>
    <xf numFmtId="0" fontId="17" fillId="0" borderId="20" xfId="0" applyFont="1" applyBorder="1" applyAlignment="1">
      <alignment horizontal="left"/>
    </xf>
    <xf numFmtId="2" fontId="0" fillId="33" borderId="38" xfId="0" applyNumberFormat="1" applyFill="1" applyBorder="1" applyAlignment="1">
      <alignment horizontal="center"/>
    </xf>
    <xf numFmtId="2" fontId="16" fillId="34" borderId="39" xfId="0" applyNumberFormat="1" applyFont="1" applyFill="1" applyBorder="1" applyAlignment="1" applyProtection="1">
      <alignment horizontal="center"/>
      <protection hidden="1"/>
    </xf>
    <xf numFmtId="0" fontId="6" fillId="0" borderId="22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10">
      <selection activeCell="M44" sqref="M44"/>
    </sheetView>
  </sheetViews>
  <sheetFormatPr defaultColWidth="9.00390625" defaultRowHeight="12.75"/>
  <cols>
    <col min="1" max="1" width="12.375" style="0" customWidth="1"/>
    <col min="2" max="2" width="22.75390625" style="0" customWidth="1"/>
    <col min="3" max="3" width="22.75390625" style="4" customWidth="1"/>
    <col min="4" max="4" width="22.75390625" style="0" customWidth="1"/>
  </cols>
  <sheetData>
    <row r="2" spans="1:4" ht="20.25">
      <c r="A2" s="147" t="s">
        <v>43</v>
      </c>
      <c r="B2" s="147"/>
      <c r="C2" s="147"/>
      <c r="D2" s="147"/>
    </row>
    <row r="4" spans="1:4" ht="18">
      <c r="A4" s="148" t="s">
        <v>44</v>
      </c>
      <c r="B4" s="148"/>
      <c r="C4" s="148"/>
      <c r="D4" s="148"/>
    </row>
    <row r="5" spans="1:4" ht="12.75">
      <c r="A5" s="149" t="s">
        <v>45</v>
      </c>
      <c r="B5" s="149"/>
      <c r="C5" s="149"/>
      <c r="D5" s="149"/>
    </row>
    <row r="6" spans="1:4" ht="12.75">
      <c r="A6" s="1"/>
      <c r="B6" s="2"/>
      <c r="C6" s="1"/>
      <c r="D6" s="3"/>
    </row>
    <row r="7" spans="1:4" ht="18">
      <c r="A7" s="148" t="s">
        <v>53</v>
      </c>
      <c r="B7" s="148"/>
      <c r="C7" s="148"/>
      <c r="D7" s="148"/>
    </row>
    <row r="8" ht="12.75">
      <c r="A8" s="4"/>
    </row>
    <row r="9" spans="1:2" ht="15">
      <c r="A9" s="5" t="s">
        <v>46</v>
      </c>
      <c r="B9" s="6" t="s">
        <v>1</v>
      </c>
    </row>
    <row r="10" ht="12.75">
      <c r="A10" s="4"/>
    </row>
    <row r="11" spans="1:2" ht="15">
      <c r="A11" s="5" t="s">
        <v>47</v>
      </c>
      <c r="B11" s="7">
        <v>41067</v>
      </c>
    </row>
    <row r="12" ht="12.75">
      <c r="A12" s="4"/>
    </row>
    <row r="13" spans="1:3" ht="12.75">
      <c r="A13" s="8" t="s">
        <v>48</v>
      </c>
      <c r="B13" s="9"/>
      <c r="C13" s="132" t="s">
        <v>67</v>
      </c>
    </row>
    <row r="14" spans="1:3" ht="12.75">
      <c r="A14" s="4"/>
      <c r="B14" s="9"/>
      <c r="C14" s="131"/>
    </row>
    <row r="15" spans="1:3" ht="12.75">
      <c r="A15" s="4"/>
      <c r="C15" s="132" t="s">
        <v>68</v>
      </c>
    </row>
    <row r="16" ht="12.75">
      <c r="A16" s="4"/>
    </row>
    <row r="17" spans="1:3" ht="12.75">
      <c r="A17" s="4"/>
      <c r="C17" s="132" t="s">
        <v>70</v>
      </c>
    </row>
    <row r="18" ht="12.75">
      <c r="A18" s="4"/>
    </row>
    <row r="19" ht="12.75">
      <c r="A19" s="4"/>
    </row>
    <row r="20" spans="1:4" ht="13.5" thickBot="1">
      <c r="A20" s="128" t="s">
        <v>49</v>
      </c>
      <c r="B20" s="129" t="s">
        <v>50</v>
      </c>
      <c r="C20" s="133" t="s">
        <v>51</v>
      </c>
      <c r="D20" s="130" t="s">
        <v>52</v>
      </c>
    </row>
    <row r="21" spans="1:4" ht="15.75">
      <c r="A21" s="137" t="s">
        <v>73</v>
      </c>
      <c r="B21" s="139" t="s">
        <v>91</v>
      </c>
      <c r="C21" s="141" t="s">
        <v>57</v>
      </c>
      <c r="D21" s="127">
        <v>8.22</v>
      </c>
    </row>
    <row r="22" spans="1:4" ht="15.75">
      <c r="A22" s="137" t="s">
        <v>72</v>
      </c>
      <c r="B22" s="139" t="s">
        <v>90</v>
      </c>
      <c r="C22" s="141" t="s">
        <v>57</v>
      </c>
      <c r="D22" s="11">
        <v>8.15</v>
      </c>
    </row>
    <row r="23" spans="1:4" ht="15.75">
      <c r="A23" s="137" t="s">
        <v>87</v>
      </c>
      <c r="B23" s="139" t="s">
        <v>105</v>
      </c>
      <c r="C23" s="141" t="s">
        <v>57</v>
      </c>
      <c r="D23" s="11">
        <v>8.07</v>
      </c>
    </row>
    <row r="24" spans="1:4" ht="15.75">
      <c r="A24" s="137" t="s">
        <v>77</v>
      </c>
      <c r="B24" s="139" t="s">
        <v>95</v>
      </c>
      <c r="C24" s="141" t="s">
        <v>109</v>
      </c>
      <c r="D24" s="11">
        <v>7.9</v>
      </c>
    </row>
    <row r="25" spans="1:4" ht="15.75">
      <c r="A25" s="137" t="s">
        <v>84</v>
      </c>
      <c r="B25" s="139" t="s">
        <v>102</v>
      </c>
      <c r="C25" s="141" t="s">
        <v>57</v>
      </c>
      <c r="D25" s="11">
        <v>7.86</v>
      </c>
    </row>
    <row r="26" spans="1:4" ht="15.75">
      <c r="A26" s="137" t="s">
        <v>71</v>
      </c>
      <c r="B26" s="139" t="s">
        <v>89</v>
      </c>
      <c r="C26" s="141" t="s">
        <v>107</v>
      </c>
      <c r="D26" s="11">
        <v>7.85</v>
      </c>
    </row>
    <row r="27" spans="1:4" ht="15.75">
      <c r="A27" s="138" t="s">
        <v>82</v>
      </c>
      <c r="B27" s="139" t="s">
        <v>100</v>
      </c>
      <c r="C27" s="141" t="s">
        <v>57</v>
      </c>
      <c r="D27" s="11">
        <v>7.85</v>
      </c>
    </row>
    <row r="28" spans="1:4" ht="15.75">
      <c r="A28" s="137" t="s">
        <v>74</v>
      </c>
      <c r="B28" s="139" t="s">
        <v>92</v>
      </c>
      <c r="C28" s="141" t="s">
        <v>108</v>
      </c>
      <c r="D28" s="136">
        <v>7.81</v>
      </c>
    </row>
    <row r="29" spans="1:4" ht="15.75">
      <c r="A29" s="137" t="s">
        <v>80</v>
      </c>
      <c r="B29" s="139" t="s">
        <v>98</v>
      </c>
      <c r="C29" s="141" t="s">
        <v>111</v>
      </c>
      <c r="D29" s="12">
        <v>7.8</v>
      </c>
    </row>
    <row r="30" spans="1:4" ht="15.75">
      <c r="A30" s="137" t="s">
        <v>81</v>
      </c>
      <c r="B30" s="139" t="s">
        <v>99</v>
      </c>
      <c r="C30" s="141" t="s">
        <v>57</v>
      </c>
      <c r="D30" s="13">
        <v>7.72</v>
      </c>
    </row>
    <row r="31" spans="1:4" ht="15.75">
      <c r="A31" s="137" t="s">
        <v>85</v>
      </c>
      <c r="B31" s="139" t="s">
        <v>103</v>
      </c>
      <c r="C31" s="141" t="s">
        <v>112</v>
      </c>
      <c r="D31" s="13">
        <v>7.61</v>
      </c>
    </row>
    <row r="32" spans="1:4" ht="15.75">
      <c r="A32" s="137" t="s">
        <v>78</v>
      </c>
      <c r="B32" s="139" t="s">
        <v>96</v>
      </c>
      <c r="C32" s="141" t="s">
        <v>57</v>
      </c>
      <c r="D32" s="13">
        <v>7.59</v>
      </c>
    </row>
    <row r="33" spans="1:4" ht="15.75">
      <c r="A33" s="137" t="s">
        <v>83</v>
      </c>
      <c r="B33" s="139" t="s">
        <v>101</v>
      </c>
      <c r="C33" s="141" t="s">
        <v>57</v>
      </c>
      <c r="D33" s="13">
        <v>7.52</v>
      </c>
    </row>
    <row r="34" spans="1:4" ht="15.75">
      <c r="A34" s="137" t="s">
        <v>86</v>
      </c>
      <c r="B34" s="139" t="s">
        <v>104</v>
      </c>
      <c r="C34" s="141" t="s">
        <v>113</v>
      </c>
      <c r="D34" s="13">
        <v>7.47</v>
      </c>
    </row>
    <row r="35" spans="1:4" ht="15.75">
      <c r="A35" s="137" t="s">
        <v>88</v>
      </c>
      <c r="B35" s="140" t="s">
        <v>106</v>
      </c>
      <c r="C35" s="141" t="s">
        <v>114</v>
      </c>
      <c r="D35" s="126">
        <v>7.46</v>
      </c>
    </row>
    <row r="36" spans="1:4" ht="15.75">
      <c r="A36" s="137" t="s">
        <v>79</v>
      </c>
      <c r="B36" s="139" t="s">
        <v>97</v>
      </c>
      <c r="C36" s="141" t="s">
        <v>110</v>
      </c>
      <c r="D36" s="13">
        <v>7.36</v>
      </c>
    </row>
    <row r="37" spans="1:4" ht="15.75">
      <c r="A37" s="137" t="s">
        <v>76</v>
      </c>
      <c r="B37" s="139" t="s">
        <v>94</v>
      </c>
      <c r="C37" s="141" t="s">
        <v>57</v>
      </c>
      <c r="D37" s="13">
        <v>7.34</v>
      </c>
    </row>
    <row r="38" spans="1:4" ht="15.75">
      <c r="A38" s="137" t="s">
        <v>75</v>
      </c>
      <c r="B38" s="139" t="s">
        <v>93</v>
      </c>
      <c r="C38" s="141" t="s">
        <v>57</v>
      </c>
      <c r="D38" s="13">
        <v>7.27</v>
      </c>
    </row>
    <row r="39" spans="1:4" ht="15.75">
      <c r="A39" s="14"/>
      <c r="B39" s="14"/>
      <c r="C39" s="134"/>
      <c r="D39" s="15"/>
    </row>
    <row r="40" spans="1:4" ht="15">
      <c r="A40" s="16" t="s">
        <v>54</v>
      </c>
      <c r="B40" s="17"/>
      <c r="C40" s="135"/>
      <c r="D40" s="17"/>
    </row>
    <row r="41" spans="1:13" ht="15">
      <c r="A41" s="18" t="s">
        <v>58</v>
      </c>
      <c r="B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4" ht="15">
      <c r="A42" s="20" t="s">
        <v>146</v>
      </c>
      <c r="B42" s="20"/>
      <c r="C42" s="5"/>
      <c r="D42" s="20"/>
    </row>
    <row r="43" ht="15">
      <c r="A43" s="21" t="s">
        <v>69</v>
      </c>
    </row>
    <row r="46" ht="15">
      <c r="A46" s="22" t="s">
        <v>55</v>
      </c>
    </row>
  </sheetData>
  <sheetProtection/>
  <mergeCells count="4">
    <mergeCell ref="A2:D2"/>
    <mergeCell ref="A4:D4"/>
    <mergeCell ref="A5:D5"/>
    <mergeCell ref="A7:D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79</v>
      </c>
      <c r="B4" s="28" t="s">
        <v>97</v>
      </c>
      <c r="C4" s="29" t="s">
        <v>3</v>
      </c>
      <c r="D4" s="30"/>
      <c r="E4" s="31" t="s">
        <v>126</v>
      </c>
      <c r="F4" s="32"/>
      <c r="G4" s="33"/>
      <c r="H4" s="34" t="s">
        <v>4</v>
      </c>
      <c r="I4" s="35" t="s">
        <v>127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7.5</v>
      </c>
      <c r="D6" s="46"/>
      <c r="E6" s="46">
        <v>7</v>
      </c>
      <c r="F6" s="46"/>
      <c r="G6" s="46">
        <v>7</v>
      </c>
      <c r="H6" s="46"/>
      <c r="I6" s="46"/>
      <c r="J6" s="46"/>
      <c r="K6" s="46"/>
      <c r="L6" s="47">
        <f>SUM(C6+E6+G6)/3</f>
        <v>7.166666666666667</v>
      </c>
    </row>
    <row r="7" spans="1:12" ht="19.5" customHeight="1">
      <c r="A7" s="151" t="s">
        <v>10</v>
      </c>
      <c r="B7" s="151"/>
      <c r="C7" s="48">
        <f>SUM(C34)</f>
        <v>7.333333333333333</v>
      </c>
      <c r="D7" s="49"/>
      <c r="E7" s="48">
        <f>SUM(E34)</f>
        <v>7.5</v>
      </c>
      <c r="F7" s="49"/>
      <c r="G7" s="48">
        <f>SUM(G34)</f>
        <v>7.75</v>
      </c>
      <c r="H7" s="49"/>
      <c r="I7" s="48"/>
      <c r="J7" s="49"/>
      <c r="K7" s="48"/>
      <c r="L7" s="50">
        <f>SUM(C7+E7+G7)/3</f>
        <v>7.527777777777778</v>
      </c>
    </row>
    <row r="8" spans="1:12" ht="19.5" customHeight="1">
      <c r="A8" s="151" t="s">
        <v>11</v>
      </c>
      <c r="B8" s="151"/>
      <c r="C8" s="51">
        <f>C43</f>
        <v>8.677083333333334</v>
      </c>
      <c r="D8" s="52"/>
      <c r="E8" s="51">
        <f>E43</f>
        <v>8.677083333333334</v>
      </c>
      <c r="F8" s="52"/>
      <c r="G8" s="51">
        <f>G43</f>
        <v>8.677083333333334</v>
      </c>
      <c r="H8" s="52"/>
      <c r="I8" s="51"/>
      <c r="J8" s="52"/>
      <c r="K8" s="51"/>
      <c r="L8" s="50">
        <f>SUM(C8+E8+G8)/3</f>
        <v>8.677083333333334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</v>
      </c>
    </row>
    <row r="10" spans="1:12" ht="19.5" customHeight="1">
      <c r="A10" s="55" t="s">
        <v>13</v>
      </c>
      <c r="B10" s="10"/>
      <c r="C10" s="56">
        <v>7</v>
      </c>
      <c r="D10" s="57"/>
      <c r="E10" s="57">
        <v>7</v>
      </c>
      <c r="F10" s="57"/>
      <c r="G10" s="57">
        <v>7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6.5</v>
      </c>
      <c r="D11" s="46"/>
      <c r="E11" s="46">
        <v>7</v>
      </c>
      <c r="F11" s="46"/>
      <c r="G11" s="46">
        <v>7</v>
      </c>
      <c r="H11" s="46"/>
      <c r="I11" s="46"/>
      <c r="J11" s="46"/>
      <c r="K11" s="46"/>
      <c r="L11" s="47">
        <f aca="true" t="shared" si="0" ref="L11:L20">SUM(C11+E11+G11)/3</f>
        <v>6.833333333333333</v>
      </c>
    </row>
    <row r="12" spans="1:12" ht="19.5" customHeight="1">
      <c r="A12" s="154" t="s">
        <v>15</v>
      </c>
      <c r="B12" s="154"/>
      <c r="C12" s="56">
        <v>6.5</v>
      </c>
      <c r="D12" s="57"/>
      <c r="E12" s="57">
        <v>6.5</v>
      </c>
      <c r="F12" s="57"/>
      <c r="G12" s="57">
        <v>6.5</v>
      </c>
      <c r="H12" s="57"/>
      <c r="I12" s="57"/>
      <c r="J12" s="57"/>
      <c r="K12" s="57"/>
      <c r="L12" s="47">
        <f t="shared" si="0"/>
        <v>6.5</v>
      </c>
    </row>
    <row r="13" spans="1:12" ht="19.5" customHeight="1">
      <c r="A13" s="155" t="s">
        <v>16</v>
      </c>
      <c r="B13" s="155"/>
      <c r="C13" s="48">
        <f>(C10+C11+C12)/3</f>
        <v>6.666666666666667</v>
      </c>
      <c r="D13" s="58"/>
      <c r="E13" s="48">
        <f>(E10+E11+E12)/3</f>
        <v>6.833333333333333</v>
      </c>
      <c r="F13" s="58"/>
      <c r="G13" s="48">
        <f>(G10+G11+G12)/3</f>
        <v>6.833333333333333</v>
      </c>
      <c r="H13" s="59"/>
      <c r="I13" s="48"/>
      <c r="J13" s="59"/>
      <c r="K13" s="48"/>
      <c r="L13" s="50">
        <f t="shared" si="0"/>
        <v>6.777777777777778</v>
      </c>
    </row>
    <row r="14" spans="1:12" ht="19.5" customHeight="1">
      <c r="A14" s="156" t="s">
        <v>17</v>
      </c>
      <c r="B14" s="156"/>
      <c r="C14" s="45">
        <v>7</v>
      </c>
      <c r="D14" s="46"/>
      <c r="E14" s="46">
        <v>7</v>
      </c>
      <c r="F14" s="46"/>
      <c r="G14" s="46">
        <v>7</v>
      </c>
      <c r="H14" s="46"/>
      <c r="I14" s="46"/>
      <c r="J14" s="46"/>
      <c r="K14" s="46"/>
      <c r="L14" s="47">
        <f t="shared" si="0"/>
        <v>7</v>
      </c>
    </row>
    <row r="15" spans="1:12" ht="19.5" customHeight="1">
      <c r="A15" s="156" t="s">
        <v>18</v>
      </c>
      <c r="B15" s="156"/>
      <c r="C15" s="45">
        <v>7</v>
      </c>
      <c r="D15" s="46"/>
      <c r="E15" s="46">
        <v>7</v>
      </c>
      <c r="F15" s="46"/>
      <c r="G15" s="46">
        <v>7.5</v>
      </c>
      <c r="H15" s="46"/>
      <c r="I15" s="46"/>
      <c r="J15" s="46"/>
      <c r="K15" s="46"/>
      <c r="L15" s="47">
        <f t="shared" si="0"/>
        <v>7.166666666666667</v>
      </c>
    </row>
    <row r="16" spans="1:12" ht="19.5" customHeight="1">
      <c r="A16" s="156" t="s">
        <v>19</v>
      </c>
      <c r="B16" s="156"/>
      <c r="C16" s="45">
        <v>8.5</v>
      </c>
      <c r="D16" s="46"/>
      <c r="E16" s="46">
        <v>8.5</v>
      </c>
      <c r="F16" s="46"/>
      <c r="G16" s="46">
        <v>8</v>
      </c>
      <c r="H16" s="46"/>
      <c r="I16" s="46"/>
      <c r="J16" s="46"/>
      <c r="K16" s="46"/>
      <c r="L16" s="47">
        <f t="shared" si="0"/>
        <v>8.333333333333334</v>
      </c>
    </row>
    <row r="17" spans="1:12" ht="19.5" customHeight="1">
      <c r="A17" s="154" t="s">
        <v>20</v>
      </c>
      <c r="B17" s="154"/>
      <c r="C17" s="45">
        <v>7.5</v>
      </c>
      <c r="D17" s="46"/>
      <c r="E17" s="46">
        <v>6.5</v>
      </c>
      <c r="F17" s="46"/>
      <c r="G17" s="46">
        <v>7.5</v>
      </c>
      <c r="H17" s="46"/>
      <c r="I17" s="46"/>
      <c r="J17" s="46"/>
      <c r="K17" s="46"/>
      <c r="L17" s="47">
        <f t="shared" si="0"/>
        <v>7.166666666666667</v>
      </c>
    </row>
    <row r="18" spans="1:12" ht="19.5" customHeight="1">
      <c r="A18" s="154" t="s">
        <v>21</v>
      </c>
      <c r="B18" s="154"/>
      <c r="C18" s="45">
        <v>6.5</v>
      </c>
      <c r="D18" s="46"/>
      <c r="E18" s="46">
        <v>6.5</v>
      </c>
      <c r="F18" s="46"/>
      <c r="G18" s="46">
        <v>7</v>
      </c>
      <c r="H18" s="46"/>
      <c r="I18" s="46"/>
      <c r="J18" s="46"/>
      <c r="K18" s="46"/>
      <c r="L18" s="47">
        <f t="shared" si="0"/>
        <v>6.666666666666667</v>
      </c>
    </row>
    <row r="19" spans="1:12" ht="19.5" customHeight="1">
      <c r="A19" s="155" t="s">
        <v>16</v>
      </c>
      <c r="B19" s="155"/>
      <c r="C19" s="48">
        <f>(C16+C17+C18)/3</f>
        <v>7.5</v>
      </c>
      <c r="D19" s="59"/>
      <c r="E19" s="48">
        <f>(E16+E17+E18)/3</f>
        <v>7.166666666666667</v>
      </c>
      <c r="F19" s="59"/>
      <c r="G19" s="48">
        <f>(G16+G17+G18)/3</f>
        <v>7.5</v>
      </c>
      <c r="H19" s="59"/>
      <c r="I19" s="48"/>
      <c r="J19" s="59"/>
      <c r="K19" s="48"/>
      <c r="L19" s="50">
        <f t="shared" si="0"/>
        <v>7.388888888888889</v>
      </c>
    </row>
    <row r="20" spans="1:12" ht="19.5" customHeight="1" thickBot="1">
      <c r="A20" s="157" t="s">
        <v>22</v>
      </c>
      <c r="B20" s="157"/>
      <c r="C20" s="45">
        <v>6.5</v>
      </c>
      <c r="D20" s="46"/>
      <c r="E20" s="46">
        <v>7.5</v>
      </c>
      <c r="F20" s="46"/>
      <c r="G20" s="46">
        <v>7.5</v>
      </c>
      <c r="H20" s="46"/>
      <c r="I20" s="46"/>
      <c r="J20" s="46"/>
      <c r="K20" s="46"/>
      <c r="L20" s="47">
        <f t="shared" si="0"/>
        <v>7.166666666666667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7.272135416666666</v>
      </c>
      <c r="D21" s="160"/>
      <c r="E21" s="159">
        <f>(E6+E7+E8+E13+E14+E15+E19+E20)/8</f>
        <v>7.334635416666667</v>
      </c>
      <c r="F21" s="160"/>
      <c r="G21" s="159">
        <f>(G6+G7+G8+G13+G14+G15+G19+G20)/8</f>
        <v>7.470052083333334</v>
      </c>
      <c r="H21" s="160"/>
      <c r="I21" s="160"/>
      <c r="J21" s="160"/>
      <c r="K21" s="160"/>
      <c r="L21" s="162"/>
      <c r="M21" s="163">
        <f>(C21+E21++G21)/3</f>
        <v>7.358940972222221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Rafael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7.833333333333333</v>
      </c>
    </row>
    <row r="28" spans="1:12" ht="19.5" customHeight="1">
      <c r="A28" s="80"/>
      <c r="B28" s="81" t="s">
        <v>28</v>
      </c>
      <c r="C28" s="143">
        <v>7.5</v>
      </c>
      <c r="D28" s="143"/>
      <c r="E28" s="143">
        <v>8</v>
      </c>
      <c r="F28" s="143"/>
      <c r="G28" s="143">
        <v>8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7.5</v>
      </c>
      <c r="D29" s="142"/>
      <c r="E29" s="142">
        <v>7.5</v>
      </c>
      <c r="F29" s="142"/>
      <c r="G29" s="142">
        <v>7.5</v>
      </c>
      <c r="H29" s="142"/>
      <c r="I29" s="142"/>
      <c r="J29" s="142"/>
      <c r="K29" s="142"/>
      <c r="L29" s="47">
        <f>SUM(C29+E29+G29)/3</f>
        <v>7.5</v>
      </c>
    </row>
    <row r="30" spans="1:12" ht="19.5" customHeight="1">
      <c r="A30" s="85"/>
      <c r="B30" s="84" t="s">
        <v>30</v>
      </c>
      <c r="C30" s="90">
        <v>8</v>
      </c>
      <c r="D30" s="90"/>
      <c r="E30" s="90">
        <v>8</v>
      </c>
      <c r="F30" s="90"/>
      <c r="G30" s="90">
        <v>8</v>
      </c>
      <c r="H30" s="90"/>
      <c r="I30" s="90"/>
      <c r="J30" s="90"/>
      <c r="K30" s="90"/>
      <c r="L30" s="47">
        <f>SUM(C30+E30+G30)/3</f>
        <v>8</v>
      </c>
    </row>
    <row r="31" spans="1:12" ht="19.5" customHeight="1">
      <c r="A31" s="87"/>
      <c r="B31" s="84" t="s">
        <v>31</v>
      </c>
      <c r="C31" s="142">
        <v>7.5</v>
      </c>
      <c r="D31" s="142"/>
      <c r="E31" s="142">
        <v>7.5</v>
      </c>
      <c r="F31" s="142"/>
      <c r="G31" s="142">
        <v>8</v>
      </c>
      <c r="H31" s="142"/>
      <c r="I31" s="142"/>
      <c r="J31" s="142"/>
      <c r="K31" s="142"/>
      <c r="L31" s="47">
        <f>SUM(C31+E31+G31)/3</f>
        <v>7.666666666666667</v>
      </c>
    </row>
    <row r="32" spans="1:12" ht="19.5" customHeight="1">
      <c r="A32" s="87"/>
      <c r="B32" s="84" t="s">
        <v>32</v>
      </c>
      <c r="C32" s="90">
        <v>6.5</v>
      </c>
      <c r="D32" s="90"/>
      <c r="E32" s="90">
        <v>7</v>
      </c>
      <c r="F32" s="90"/>
      <c r="G32" s="90">
        <v>7.5</v>
      </c>
      <c r="H32" s="90"/>
      <c r="I32" s="90"/>
      <c r="J32" s="90"/>
      <c r="K32" s="90"/>
      <c r="L32" s="47">
        <f>SUM(C32+E32+G32)/3</f>
        <v>7</v>
      </c>
    </row>
    <row r="33" spans="1:12" ht="19.5" customHeight="1">
      <c r="A33" s="88"/>
      <c r="B33" s="89" t="s">
        <v>33</v>
      </c>
      <c r="C33" s="90">
        <v>7</v>
      </c>
      <c r="D33" s="90"/>
      <c r="E33" s="90">
        <v>7</v>
      </c>
      <c r="F33" s="90"/>
      <c r="G33" s="90">
        <v>7.5</v>
      </c>
      <c r="H33" s="90"/>
      <c r="I33" s="90"/>
      <c r="J33" s="90"/>
      <c r="K33" s="90"/>
      <c r="L33" s="47">
        <f>SUM(C33+E33+G33)/3</f>
        <v>7.166666666666667</v>
      </c>
    </row>
    <row r="34" spans="1:12" ht="19.5" customHeight="1" thickBot="1">
      <c r="A34" s="91" t="s">
        <v>34</v>
      </c>
      <c r="B34" s="92"/>
      <c r="C34" s="144">
        <f>(C28+C29+C30+C31+C32+C33)/6</f>
        <v>7.333333333333333</v>
      </c>
      <c r="D34" s="144"/>
      <c r="E34" s="144">
        <f>(E28+E29+E30+E31+E32+E33)/6</f>
        <v>7.5</v>
      </c>
      <c r="F34" s="144"/>
      <c r="G34" s="144">
        <f>(G28+G29+G30+G31+G32+G33)/6</f>
        <v>7.75</v>
      </c>
      <c r="H34" s="144"/>
      <c r="I34" s="144"/>
      <c r="J34" s="144"/>
      <c r="K34" s="144"/>
      <c r="L34" s="145">
        <f>(C34+E34+G34)/3</f>
        <v>7.527777777777778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8.5</v>
      </c>
      <c r="D36" s="75">
        <f>(C36*4)</f>
        <v>34</v>
      </c>
      <c r="E36" s="101">
        <f aca="true" t="shared" si="1" ref="E36:E42">C36</f>
        <v>8.5</v>
      </c>
      <c r="F36" s="75">
        <f>(E36*4)</f>
        <v>34</v>
      </c>
      <c r="G36" s="101">
        <f aca="true" t="shared" si="2" ref="G36:G42">E36</f>
        <v>8.5</v>
      </c>
      <c r="H36" s="75">
        <f>(G36*4)</f>
        <v>34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9</v>
      </c>
      <c r="D37" s="104"/>
      <c r="E37" s="101">
        <f t="shared" si="1"/>
        <v>9</v>
      </c>
      <c r="F37" s="104"/>
      <c r="G37" s="101">
        <f t="shared" si="2"/>
        <v>9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8.5</v>
      </c>
      <c r="D38" s="104"/>
      <c r="E38" s="101">
        <f t="shared" si="1"/>
        <v>8.5</v>
      </c>
      <c r="F38" s="104"/>
      <c r="G38" s="101">
        <f t="shared" si="2"/>
        <v>8.5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35.333333333333336</v>
      </c>
      <c r="E39" s="101">
        <f t="shared" si="1"/>
        <v>9</v>
      </c>
      <c r="F39" s="106">
        <f>(E37+E38+E39)/3*4</f>
        <v>35.333333333333336</v>
      </c>
      <c r="G39" s="101">
        <f t="shared" si="2"/>
        <v>9</v>
      </c>
      <c r="H39" s="106">
        <f>(G37+G38+G39)/3*4</f>
        <v>35.333333333333336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9</v>
      </c>
      <c r="D40" s="104">
        <f>(C40*3)</f>
        <v>27</v>
      </c>
      <c r="E40" s="101">
        <f t="shared" si="1"/>
        <v>9</v>
      </c>
      <c r="F40" s="104">
        <f>(E40*3)</f>
        <v>27</v>
      </c>
      <c r="G40" s="101">
        <f t="shared" si="2"/>
        <v>9</v>
      </c>
      <c r="H40" s="104">
        <f>(G40*3)</f>
        <v>27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8.5</v>
      </c>
      <c r="D41" s="69">
        <f>(C41)</f>
        <v>8.5</v>
      </c>
      <c r="E41" s="111">
        <f t="shared" si="1"/>
        <v>8.5</v>
      </c>
      <c r="F41" s="69">
        <f>(E41)</f>
        <v>8.5</v>
      </c>
      <c r="G41" s="111">
        <f t="shared" si="2"/>
        <v>8.5</v>
      </c>
      <c r="H41" s="69">
        <f>(G41)</f>
        <v>8.5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8.5</v>
      </c>
      <c r="D42" s="104">
        <f>(C42*4)</f>
        <v>34</v>
      </c>
      <c r="E42" s="113">
        <f t="shared" si="1"/>
        <v>8.5</v>
      </c>
      <c r="F42" s="104">
        <f>(E42*4)</f>
        <v>34</v>
      </c>
      <c r="G42" s="113">
        <f t="shared" si="2"/>
        <v>8.5</v>
      </c>
      <c r="H42" s="104">
        <f>(G42*4)</f>
        <v>34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8.677083333333334</v>
      </c>
      <c r="D43" s="117"/>
      <c r="E43" s="116">
        <f>(F36+F39+F40+F41+F42)/16</f>
        <v>8.677083333333334</v>
      </c>
      <c r="F43" s="117"/>
      <c r="G43" s="116">
        <f>(H36+H39+H40+H41+H42)/16</f>
        <v>8.677083333333334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165</v>
      </c>
      <c r="D44" s="101"/>
      <c r="E44" s="101">
        <f>C44</f>
        <v>165</v>
      </c>
      <c r="F44" s="101"/>
      <c r="G44" s="101">
        <f>E44</f>
        <v>165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175</v>
      </c>
      <c r="D45" s="113"/>
      <c r="E45" s="113">
        <f>C45</f>
        <v>175</v>
      </c>
      <c r="F45" s="113"/>
      <c r="G45" s="113">
        <f>E45</f>
        <v>175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197</v>
      </c>
      <c r="D46" s="113"/>
      <c r="E46" s="113">
        <f>C46</f>
        <v>197</v>
      </c>
      <c r="F46" s="113"/>
      <c r="G46" s="113">
        <f>E46</f>
        <v>197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21.5</v>
      </c>
      <c r="D47" s="113"/>
      <c r="E47" s="113">
        <f>C47</f>
        <v>21.5</v>
      </c>
      <c r="F47" s="113"/>
      <c r="G47" s="113">
        <f>E47</f>
        <v>21.5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80</v>
      </c>
      <c r="B4" s="28" t="s">
        <v>98</v>
      </c>
      <c r="C4" s="29" t="s">
        <v>3</v>
      </c>
      <c r="D4" s="30"/>
      <c r="E4" s="31" t="s">
        <v>126</v>
      </c>
      <c r="F4" s="32"/>
      <c r="G4" s="33"/>
      <c r="H4" s="34" t="s">
        <v>4</v>
      </c>
      <c r="I4" s="35" t="s">
        <v>128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8</v>
      </c>
      <c r="D6" s="46"/>
      <c r="E6" s="46">
        <v>8</v>
      </c>
      <c r="F6" s="46"/>
      <c r="G6" s="46">
        <v>8</v>
      </c>
      <c r="H6" s="46"/>
      <c r="I6" s="46"/>
      <c r="J6" s="46"/>
      <c r="K6" s="46"/>
      <c r="L6" s="47">
        <f>SUM(C6+E6+G6)/3</f>
        <v>8</v>
      </c>
    </row>
    <row r="7" spans="1:12" ht="19.5" customHeight="1">
      <c r="A7" s="151" t="s">
        <v>10</v>
      </c>
      <c r="B7" s="151"/>
      <c r="C7" s="48">
        <f>SUM(C34)</f>
        <v>7.916666666666667</v>
      </c>
      <c r="D7" s="49"/>
      <c r="E7" s="48">
        <f>SUM(E34)</f>
        <v>7.5</v>
      </c>
      <c r="F7" s="49"/>
      <c r="G7" s="48">
        <f>SUM(G34)</f>
        <v>7.75</v>
      </c>
      <c r="H7" s="49"/>
      <c r="I7" s="48"/>
      <c r="J7" s="49"/>
      <c r="K7" s="48"/>
      <c r="L7" s="50">
        <f>SUM(C7+E7+G7)/3</f>
        <v>7.722222222222222</v>
      </c>
    </row>
    <row r="8" spans="1:12" ht="19.5" customHeight="1">
      <c r="A8" s="151" t="s">
        <v>11</v>
      </c>
      <c r="B8" s="151"/>
      <c r="C8" s="51">
        <f>C43</f>
        <v>8.677083333333334</v>
      </c>
      <c r="D8" s="52"/>
      <c r="E8" s="51">
        <f>E43</f>
        <v>8.677083333333334</v>
      </c>
      <c r="F8" s="52"/>
      <c r="G8" s="51">
        <f>G43</f>
        <v>8.677083333333334</v>
      </c>
      <c r="H8" s="52"/>
      <c r="I8" s="51"/>
      <c r="J8" s="52"/>
      <c r="K8" s="51"/>
      <c r="L8" s="50">
        <f>SUM(C8+E8+G8)/3</f>
        <v>8.677083333333334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7.833333333333333</v>
      </c>
    </row>
    <row r="10" spans="1:12" ht="19.5" customHeight="1">
      <c r="A10" s="55" t="s">
        <v>13</v>
      </c>
      <c r="B10" s="10"/>
      <c r="C10" s="56">
        <v>8</v>
      </c>
      <c r="D10" s="57"/>
      <c r="E10" s="57">
        <v>7.5</v>
      </c>
      <c r="F10" s="57"/>
      <c r="G10" s="57">
        <v>8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9</v>
      </c>
      <c r="D11" s="46"/>
      <c r="E11" s="46">
        <v>8.5</v>
      </c>
      <c r="F11" s="46"/>
      <c r="G11" s="46">
        <v>9</v>
      </c>
      <c r="H11" s="46"/>
      <c r="I11" s="46"/>
      <c r="J11" s="46"/>
      <c r="K11" s="46"/>
      <c r="L11" s="47">
        <f aca="true" t="shared" si="0" ref="L11:L20">SUM(C11+E11+G11)/3</f>
        <v>8.833333333333334</v>
      </c>
    </row>
    <row r="12" spans="1:12" ht="19.5" customHeight="1">
      <c r="A12" s="154" t="s">
        <v>15</v>
      </c>
      <c r="B12" s="154"/>
      <c r="C12" s="56">
        <v>8</v>
      </c>
      <c r="D12" s="57"/>
      <c r="E12" s="57">
        <v>7.5</v>
      </c>
      <c r="F12" s="57"/>
      <c r="G12" s="57">
        <v>8</v>
      </c>
      <c r="H12" s="57"/>
      <c r="I12" s="57"/>
      <c r="J12" s="57"/>
      <c r="K12" s="57"/>
      <c r="L12" s="47">
        <f t="shared" si="0"/>
        <v>7.833333333333333</v>
      </c>
    </row>
    <row r="13" spans="1:12" ht="19.5" customHeight="1">
      <c r="A13" s="155" t="s">
        <v>16</v>
      </c>
      <c r="B13" s="155"/>
      <c r="C13" s="48">
        <f>(C10+C11+C12)/3</f>
        <v>8.333333333333334</v>
      </c>
      <c r="D13" s="58"/>
      <c r="E13" s="48">
        <f>(E10+E11+E12)/3</f>
        <v>7.833333333333333</v>
      </c>
      <c r="F13" s="58"/>
      <c r="G13" s="48">
        <f>(G10+G11+G12)/3</f>
        <v>8.333333333333334</v>
      </c>
      <c r="H13" s="59"/>
      <c r="I13" s="48"/>
      <c r="J13" s="59"/>
      <c r="K13" s="48"/>
      <c r="L13" s="50">
        <f t="shared" si="0"/>
        <v>8.166666666666666</v>
      </c>
    </row>
    <row r="14" spans="1:12" ht="19.5" customHeight="1">
      <c r="A14" s="156" t="s">
        <v>17</v>
      </c>
      <c r="B14" s="156"/>
      <c r="C14" s="45">
        <v>7</v>
      </c>
      <c r="D14" s="46"/>
      <c r="E14" s="46">
        <v>7.5</v>
      </c>
      <c r="F14" s="46"/>
      <c r="G14" s="46">
        <v>8</v>
      </c>
      <c r="H14" s="46"/>
      <c r="I14" s="46"/>
      <c r="J14" s="46"/>
      <c r="K14" s="46"/>
      <c r="L14" s="47">
        <f t="shared" si="0"/>
        <v>7.5</v>
      </c>
    </row>
    <row r="15" spans="1:12" ht="19.5" customHeight="1">
      <c r="A15" s="156" t="s">
        <v>18</v>
      </c>
      <c r="B15" s="156"/>
      <c r="C15" s="45">
        <v>8</v>
      </c>
      <c r="D15" s="46"/>
      <c r="E15" s="46">
        <v>6.5</v>
      </c>
      <c r="F15" s="46"/>
      <c r="G15" s="46">
        <v>8</v>
      </c>
      <c r="H15" s="46"/>
      <c r="I15" s="46"/>
      <c r="J15" s="46"/>
      <c r="K15" s="46"/>
      <c r="L15" s="47">
        <f t="shared" si="0"/>
        <v>7.5</v>
      </c>
    </row>
    <row r="16" spans="1:12" ht="19.5" customHeight="1">
      <c r="A16" s="156" t="s">
        <v>19</v>
      </c>
      <c r="B16" s="156"/>
      <c r="C16" s="45">
        <v>8</v>
      </c>
      <c r="D16" s="46"/>
      <c r="E16" s="46">
        <v>7</v>
      </c>
      <c r="F16" s="46"/>
      <c r="G16" s="46">
        <v>7.5</v>
      </c>
      <c r="H16" s="46"/>
      <c r="I16" s="46"/>
      <c r="J16" s="46"/>
      <c r="K16" s="46"/>
      <c r="L16" s="47">
        <f t="shared" si="0"/>
        <v>7.5</v>
      </c>
    </row>
    <row r="17" spans="1:12" ht="19.5" customHeight="1">
      <c r="A17" s="154" t="s">
        <v>20</v>
      </c>
      <c r="B17" s="154"/>
      <c r="C17" s="45">
        <v>7.5</v>
      </c>
      <c r="D17" s="46"/>
      <c r="E17" s="46">
        <v>6</v>
      </c>
      <c r="F17" s="46"/>
      <c r="G17" s="46">
        <v>7</v>
      </c>
      <c r="H17" s="46"/>
      <c r="I17" s="46"/>
      <c r="J17" s="46"/>
      <c r="K17" s="46"/>
      <c r="L17" s="47">
        <f t="shared" si="0"/>
        <v>6.833333333333333</v>
      </c>
    </row>
    <row r="18" spans="1:12" ht="19.5" customHeight="1">
      <c r="A18" s="154" t="s">
        <v>21</v>
      </c>
      <c r="B18" s="154"/>
      <c r="C18" s="45">
        <v>7.5</v>
      </c>
      <c r="D18" s="46"/>
      <c r="E18" s="46">
        <v>6.5</v>
      </c>
      <c r="F18" s="46"/>
      <c r="G18" s="46">
        <v>7.5</v>
      </c>
      <c r="H18" s="46"/>
      <c r="I18" s="46"/>
      <c r="J18" s="46"/>
      <c r="K18" s="46"/>
      <c r="L18" s="47">
        <f t="shared" si="0"/>
        <v>7.166666666666667</v>
      </c>
    </row>
    <row r="19" spans="1:12" ht="19.5" customHeight="1">
      <c r="A19" s="155" t="s">
        <v>16</v>
      </c>
      <c r="B19" s="155"/>
      <c r="C19" s="48">
        <f>(C16+C17+C18)/3</f>
        <v>7.666666666666667</v>
      </c>
      <c r="D19" s="59"/>
      <c r="E19" s="48">
        <f>(E16+E17+E18)/3</f>
        <v>6.5</v>
      </c>
      <c r="F19" s="59"/>
      <c r="G19" s="48">
        <f>(G16+G17+G18)/3</f>
        <v>7.333333333333333</v>
      </c>
      <c r="H19" s="59"/>
      <c r="I19" s="48"/>
      <c r="J19" s="59"/>
      <c r="K19" s="48"/>
      <c r="L19" s="50">
        <f t="shared" si="0"/>
        <v>7.166666666666667</v>
      </c>
    </row>
    <row r="20" spans="1:12" ht="19.5" customHeight="1" thickBot="1">
      <c r="A20" s="157" t="s">
        <v>22</v>
      </c>
      <c r="B20" s="157"/>
      <c r="C20" s="45">
        <v>7.5</v>
      </c>
      <c r="D20" s="46"/>
      <c r="E20" s="46">
        <v>8</v>
      </c>
      <c r="F20" s="46"/>
      <c r="G20" s="46">
        <v>7.5</v>
      </c>
      <c r="H20" s="46"/>
      <c r="I20" s="46"/>
      <c r="J20" s="46"/>
      <c r="K20" s="46"/>
      <c r="L20" s="47">
        <f t="shared" si="0"/>
        <v>7.666666666666667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7.88671875</v>
      </c>
      <c r="D21" s="160"/>
      <c r="E21" s="159">
        <f>(E6+E7+E8+E13+E14+E15+E19+E20)/8</f>
        <v>7.563802083333334</v>
      </c>
      <c r="F21" s="160"/>
      <c r="G21" s="159">
        <f>(G6+G7+G8+G13+G14+G15+G19+G20)/8</f>
        <v>7.949218750000001</v>
      </c>
      <c r="H21" s="160"/>
      <c r="I21" s="160"/>
      <c r="J21" s="160"/>
      <c r="K21" s="160"/>
      <c r="L21" s="162"/>
      <c r="M21" s="163">
        <f>(C21+E21++G21)/3</f>
        <v>7.7999131944444455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Rinaldo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8</v>
      </c>
    </row>
    <row r="28" spans="1:12" ht="19.5" customHeight="1">
      <c r="A28" s="80"/>
      <c r="B28" s="81" t="s">
        <v>28</v>
      </c>
      <c r="C28" s="143">
        <v>8</v>
      </c>
      <c r="D28" s="143"/>
      <c r="E28" s="143">
        <v>8</v>
      </c>
      <c r="F28" s="143"/>
      <c r="G28" s="143">
        <v>8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8</v>
      </c>
      <c r="D29" s="142"/>
      <c r="E29" s="142">
        <v>8</v>
      </c>
      <c r="F29" s="142"/>
      <c r="G29" s="142">
        <v>8</v>
      </c>
      <c r="H29" s="142"/>
      <c r="I29" s="142"/>
      <c r="J29" s="142"/>
      <c r="K29" s="142"/>
      <c r="L29" s="47">
        <f>SUM(C29+E29+G29)/3</f>
        <v>8</v>
      </c>
    </row>
    <row r="30" spans="1:12" ht="19.5" customHeight="1">
      <c r="A30" s="85"/>
      <c r="B30" s="84" t="s">
        <v>30</v>
      </c>
      <c r="C30" s="90">
        <v>8.5</v>
      </c>
      <c r="D30" s="90"/>
      <c r="E30" s="90">
        <v>7.5</v>
      </c>
      <c r="F30" s="90"/>
      <c r="G30" s="90">
        <v>8</v>
      </c>
      <c r="H30" s="90"/>
      <c r="I30" s="90"/>
      <c r="J30" s="90"/>
      <c r="K30" s="90"/>
      <c r="L30" s="47">
        <f>SUM(C30+E30+G30)/3</f>
        <v>8</v>
      </c>
    </row>
    <row r="31" spans="1:12" ht="19.5" customHeight="1">
      <c r="A31" s="87"/>
      <c r="B31" s="84" t="s">
        <v>31</v>
      </c>
      <c r="C31" s="142">
        <v>8.5</v>
      </c>
      <c r="D31" s="142"/>
      <c r="E31" s="142">
        <v>7.5</v>
      </c>
      <c r="F31" s="142"/>
      <c r="G31" s="142">
        <v>8</v>
      </c>
      <c r="H31" s="142"/>
      <c r="I31" s="142"/>
      <c r="J31" s="142"/>
      <c r="K31" s="142"/>
      <c r="L31" s="47">
        <f>SUM(C31+E31+G31)/3</f>
        <v>8</v>
      </c>
    </row>
    <row r="32" spans="1:12" ht="19.5" customHeight="1">
      <c r="A32" s="87"/>
      <c r="B32" s="84" t="s">
        <v>32</v>
      </c>
      <c r="C32" s="90">
        <v>7</v>
      </c>
      <c r="D32" s="90"/>
      <c r="E32" s="90">
        <v>7</v>
      </c>
      <c r="F32" s="90"/>
      <c r="G32" s="90">
        <v>7</v>
      </c>
      <c r="H32" s="90"/>
      <c r="I32" s="90"/>
      <c r="J32" s="90"/>
      <c r="K32" s="90"/>
      <c r="L32" s="47">
        <f>SUM(C32+E32+G32)/3</f>
        <v>7</v>
      </c>
    </row>
    <row r="33" spans="1:12" ht="19.5" customHeight="1">
      <c r="A33" s="88"/>
      <c r="B33" s="89" t="s">
        <v>33</v>
      </c>
      <c r="C33" s="90">
        <v>7.5</v>
      </c>
      <c r="D33" s="90"/>
      <c r="E33" s="90">
        <v>7</v>
      </c>
      <c r="F33" s="90"/>
      <c r="G33" s="90">
        <v>7.5</v>
      </c>
      <c r="H33" s="90"/>
      <c r="I33" s="90"/>
      <c r="J33" s="90"/>
      <c r="K33" s="90"/>
      <c r="L33" s="47">
        <f>SUM(C33+E33+G33)/3</f>
        <v>7.333333333333333</v>
      </c>
    </row>
    <row r="34" spans="1:12" ht="19.5" customHeight="1" thickBot="1">
      <c r="A34" s="91" t="s">
        <v>34</v>
      </c>
      <c r="B34" s="92"/>
      <c r="C34" s="144">
        <f>(C28+C29+C30+C31+C32+C33)/6</f>
        <v>7.916666666666667</v>
      </c>
      <c r="D34" s="144"/>
      <c r="E34" s="144">
        <f>(E28+E29+E30+E31+E32+E33)/6</f>
        <v>7.5</v>
      </c>
      <c r="F34" s="144"/>
      <c r="G34" s="144">
        <f>(G28+G29+G30+G31+G32+G33)/6</f>
        <v>7.75</v>
      </c>
      <c r="H34" s="144"/>
      <c r="I34" s="144"/>
      <c r="J34" s="144"/>
      <c r="K34" s="144"/>
      <c r="L34" s="145">
        <f>(C34+E34+G34)/3</f>
        <v>7.722222222222222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8.5</v>
      </c>
      <c r="D36" s="75">
        <f>(C36*4)</f>
        <v>34</v>
      </c>
      <c r="E36" s="101">
        <f aca="true" t="shared" si="1" ref="E36:E42">C36</f>
        <v>8.5</v>
      </c>
      <c r="F36" s="75">
        <f>(E36*4)</f>
        <v>34</v>
      </c>
      <c r="G36" s="101">
        <f aca="true" t="shared" si="2" ref="G36:G42">E36</f>
        <v>8.5</v>
      </c>
      <c r="H36" s="75">
        <f>(G36*4)</f>
        <v>34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9</v>
      </c>
      <c r="D37" s="104"/>
      <c r="E37" s="101">
        <f t="shared" si="1"/>
        <v>9</v>
      </c>
      <c r="F37" s="104"/>
      <c r="G37" s="101">
        <f t="shared" si="2"/>
        <v>9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8.5</v>
      </c>
      <c r="D38" s="104"/>
      <c r="E38" s="101">
        <f t="shared" si="1"/>
        <v>8.5</v>
      </c>
      <c r="F38" s="104"/>
      <c r="G38" s="101">
        <f t="shared" si="2"/>
        <v>8.5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35.333333333333336</v>
      </c>
      <c r="E39" s="101">
        <f t="shared" si="1"/>
        <v>9</v>
      </c>
      <c r="F39" s="106">
        <f>(E37+E38+E39)/3*4</f>
        <v>35.333333333333336</v>
      </c>
      <c r="G39" s="101">
        <f t="shared" si="2"/>
        <v>9</v>
      </c>
      <c r="H39" s="106">
        <f>(G37+G38+G39)/3*4</f>
        <v>35.333333333333336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9</v>
      </c>
      <c r="D40" s="104">
        <f>(C40*3)</f>
        <v>27</v>
      </c>
      <c r="E40" s="101">
        <f t="shared" si="1"/>
        <v>9</v>
      </c>
      <c r="F40" s="104">
        <f>(E40*3)</f>
        <v>27</v>
      </c>
      <c r="G40" s="101">
        <f t="shared" si="2"/>
        <v>9</v>
      </c>
      <c r="H40" s="104">
        <f>(G40*3)</f>
        <v>27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8.5</v>
      </c>
      <c r="D41" s="69">
        <f>(C41)</f>
        <v>8.5</v>
      </c>
      <c r="E41" s="111">
        <f t="shared" si="1"/>
        <v>8.5</v>
      </c>
      <c r="F41" s="69">
        <f>(E41)</f>
        <v>8.5</v>
      </c>
      <c r="G41" s="111">
        <f t="shared" si="2"/>
        <v>8.5</v>
      </c>
      <c r="H41" s="69">
        <f>(G41)</f>
        <v>8.5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8.5</v>
      </c>
      <c r="D42" s="104">
        <f>(C42*4)</f>
        <v>34</v>
      </c>
      <c r="E42" s="113">
        <f t="shared" si="1"/>
        <v>8.5</v>
      </c>
      <c r="F42" s="104">
        <f>(E42*4)</f>
        <v>34</v>
      </c>
      <c r="G42" s="113">
        <f t="shared" si="2"/>
        <v>8.5</v>
      </c>
      <c r="H42" s="104">
        <f>(G42*4)</f>
        <v>34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8.677083333333334</v>
      </c>
      <c r="D43" s="117"/>
      <c r="E43" s="116">
        <f>(F36+F39+F40+F41+F42)/16</f>
        <v>8.677083333333334</v>
      </c>
      <c r="F43" s="117"/>
      <c r="G43" s="116">
        <f>(H36+H39+H40+H41+H42)/16</f>
        <v>8.677083333333334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167</v>
      </c>
      <c r="D44" s="101"/>
      <c r="E44" s="101">
        <f>C44</f>
        <v>167</v>
      </c>
      <c r="F44" s="101"/>
      <c r="G44" s="101">
        <f>E44</f>
        <v>167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178</v>
      </c>
      <c r="D45" s="113"/>
      <c r="E45" s="113">
        <f>C45</f>
        <v>178</v>
      </c>
      <c r="F45" s="113"/>
      <c r="G45" s="113">
        <f>E45</f>
        <v>178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194</v>
      </c>
      <c r="D46" s="113"/>
      <c r="E46" s="113">
        <f>C46</f>
        <v>194</v>
      </c>
      <c r="F46" s="113"/>
      <c r="G46" s="113">
        <f>E46</f>
        <v>194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21.7</v>
      </c>
      <c r="D47" s="113"/>
      <c r="E47" s="113">
        <f>C47</f>
        <v>21.7</v>
      </c>
      <c r="F47" s="113"/>
      <c r="G47" s="113">
        <f>E47</f>
        <v>21.7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81</v>
      </c>
      <c r="B4" s="28" t="s">
        <v>129</v>
      </c>
      <c r="C4" s="29" t="s">
        <v>3</v>
      </c>
      <c r="D4" s="30"/>
      <c r="E4" s="31" t="s">
        <v>130</v>
      </c>
      <c r="F4" s="32"/>
      <c r="G4" s="33"/>
      <c r="H4" s="34" t="s">
        <v>4</v>
      </c>
      <c r="I4" s="35" t="s">
        <v>131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7.5</v>
      </c>
      <c r="D6" s="46"/>
      <c r="E6" s="46">
        <v>8</v>
      </c>
      <c r="F6" s="46"/>
      <c r="G6" s="46">
        <v>8.5</v>
      </c>
      <c r="H6" s="46"/>
      <c r="I6" s="46"/>
      <c r="J6" s="46"/>
      <c r="K6" s="46"/>
      <c r="L6" s="47">
        <f>SUM(C6+E6+G6)/3</f>
        <v>8</v>
      </c>
    </row>
    <row r="7" spans="1:12" ht="19.5" customHeight="1">
      <c r="A7" s="151" t="s">
        <v>10</v>
      </c>
      <c r="B7" s="151"/>
      <c r="C7" s="48">
        <f>SUM(C34)</f>
        <v>7.333333333333333</v>
      </c>
      <c r="D7" s="49"/>
      <c r="E7" s="48">
        <f>SUM(E34)</f>
        <v>7.25</v>
      </c>
      <c r="F7" s="49"/>
      <c r="G7" s="48">
        <f>SUM(G34)</f>
        <v>7.5</v>
      </c>
      <c r="H7" s="49"/>
      <c r="I7" s="48"/>
      <c r="J7" s="49"/>
      <c r="K7" s="48"/>
      <c r="L7" s="50">
        <f>SUM(C7+E7+G7)/3</f>
        <v>7.361111111111111</v>
      </c>
    </row>
    <row r="8" spans="1:12" ht="19.5" customHeight="1">
      <c r="A8" s="151" t="s">
        <v>11</v>
      </c>
      <c r="B8" s="151"/>
      <c r="C8" s="51">
        <f>C43</f>
        <v>8.96875</v>
      </c>
      <c r="D8" s="52"/>
      <c r="E8" s="51">
        <f>E43</f>
        <v>8.96875</v>
      </c>
      <c r="F8" s="52"/>
      <c r="G8" s="51">
        <f>G43</f>
        <v>8.96875</v>
      </c>
      <c r="H8" s="52"/>
      <c r="I8" s="51"/>
      <c r="J8" s="52"/>
      <c r="K8" s="51"/>
      <c r="L8" s="50">
        <f>SUM(C8+E8+G8)/3</f>
        <v>8.96875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6.833333333333333</v>
      </c>
    </row>
    <row r="10" spans="1:12" ht="19.5" customHeight="1">
      <c r="A10" s="55" t="s">
        <v>13</v>
      </c>
      <c r="B10" s="10"/>
      <c r="C10" s="56">
        <v>7</v>
      </c>
      <c r="D10" s="57"/>
      <c r="E10" s="57">
        <v>6.5</v>
      </c>
      <c r="F10" s="57"/>
      <c r="G10" s="57">
        <v>7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8</v>
      </c>
      <c r="D11" s="46"/>
      <c r="E11" s="46">
        <v>8</v>
      </c>
      <c r="F11" s="46"/>
      <c r="G11" s="46">
        <v>8</v>
      </c>
      <c r="H11" s="46"/>
      <c r="I11" s="46"/>
      <c r="J11" s="46"/>
      <c r="K11" s="46"/>
      <c r="L11" s="47">
        <f aca="true" t="shared" si="0" ref="L11:L20">SUM(C11+E11+G11)/3</f>
        <v>8</v>
      </c>
    </row>
    <row r="12" spans="1:12" ht="19.5" customHeight="1">
      <c r="A12" s="154" t="s">
        <v>15</v>
      </c>
      <c r="B12" s="154"/>
      <c r="C12" s="56">
        <v>7</v>
      </c>
      <c r="D12" s="57"/>
      <c r="E12" s="57">
        <v>7.5</v>
      </c>
      <c r="F12" s="57"/>
      <c r="G12" s="57">
        <v>7</v>
      </c>
      <c r="H12" s="57"/>
      <c r="I12" s="57"/>
      <c r="J12" s="57"/>
      <c r="K12" s="57"/>
      <c r="L12" s="47">
        <f t="shared" si="0"/>
        <v>7.166666666666667</v>
      </c>
    </row>
    <row r="13" spans="1:12" ht="19.5" customHeight="1">
      <c r="A13" s="155" t="s">
        <v>16</v>
      </c>
      <c r="B13" s="155"/>
      <c r="C13" s="48">
        <f>(C10+C11+C12)/3</f>
        <v>7.333333333333333</v>
      </c>
      <c r="D13" s="58"/>
      <c r="E13" s="48">
        <f>(E10+E11+E12)/3</f>
        <v>7.333333333333333</v>
      </c>
      <c r="F13" s="58"/>
      <c r="G13" s="48">
        <f>(G10+G11+G12)/3</f>
        <v>7.333333333333333</v>
      </c>
      <c r="H13" s="59"/>
      <c r="I13" s="48"/>
      <c r="J13" s="59"/>
      <c r="K13" s="48"/>
      <c r="L13" s="50">
        <f t="shared" si="0"/>
        <v>7.333333333333333</v>
      </c>
    </row>
    <row r="14" spans="1:12" ht="19.5" customHeight="1">
      <c r="A14" s="156" t="s">
        <v>17</v>
      </c>
      <c r="B14" s="156"/>
      <c r="C14" s="45">
        <v>8</v>
      </c>
      <c r="D14" s="46"/>
      <c r="E14" s="46">
        <v>7</v>
      </c>
      <c r="F14" s="46"/>
      <c r="G14" s="46">
        <v>7</v>
      </c>
      <c r="H14" s="46"/>
      <c r="I14" s="46"/>
      <c r="J14" s="46"/>
      <c r="K14" s="46"/>
      <c r="L14" s="47">
        <f t="shared" si="0"/>
        <v>7.333333333333333</v>
      </c>
    </row>
    <row r="15" spans="1:12" ht="19.5" customHeight="1">
      <c r="A15" s="156" t="s">
        <v>18</v>
      </c>
      <c r="B15" s="156"/>
      <c r="C15" s="45">
        <v>8</v>
      </c>
      <c r="D15" s="46"/>
      <c r="E15" s="46">
        <v>8</v>
      </c>
      <c r="F15" s="46"/>
      <c r="G15" s="46">
        <v>8</v>
      </c>
      <c r="H15" s="46"/>
      <c r="I15" s="46"/>
      <c r="J15" s="46"/>
      <c r="K15" s="46"/>
      <c r="L15" s="47">
        <f t="shared" si="0"/>
        <v>8</v>
      </c>
    </row>
    <row r="16" spans="1:12" ht="19.5" customHeight="1">
      <c r="A16" s="156" t="s">
        <v>19</v>
      </c>
      <c r="B16" s="156"/>
      <c r="C16" s="45">
        <v>7.5</v>
      </c>
      <c r="D16" s="46"/>
      <c r="E16" s="46">
        <v>7.5</v>
      </c>
      <c r="F16" s="46"/>
      <c r="G16" s="46">
        <v>8.5</v>
      </c>
      <c r="H16" s="46"/>
      <c r="I16" s="46"/>
      <c r="J16" s="46"/>
      <c r="K16" s="46"/>
      <c r="L16" s="47">
        <f t="shared" si="0"/>
        <v>7.833333333333333</v>
      </c>
    </row>
    <row r="17" spans="1:12" ht="19.5" customHeight="1">
      <c r="A17" s="154" t="s">
        <v>20</v>
      </c>
      <c r="B17" s="154"/>
      <c r="C17" s="45">
        <v>6</v>
      </c>
      <c r="D17" s="46"/>
      <c r="E17" s="46">
        <v>6.5</v>
      </c>
      <c r="F17" s="46"/>
      <c r="G17" s="46">
        <v>7</v>
      </c>
      <c r="H17" s="46"/>
      <c r="I17" s="46"/>
      <c r="J17" s="46"/>
      <c r="K17" s="46"/>
      <c r="L17" s="47">
        <f t="shared" si="0"/>
        <v>6.5</v>
      </c>
    </row>
    <row r="18" spans="1:12" ht="19.5" customHeight="1">
      <c r="A18" s="154" t="s">
        <v>21</v>
      </c>
      <c r="B18" s="154"/>
      <c r="C18" s="45">
        <v>8</v>
      </c>
      <c r="D18" s="46"/>
      <c r="E18" s="46">
        <v>8</v>
      </c>
      <c r="F18" s="46"/>
      <c r="G18" s="46">
        <v>8</v>
      </c>
      <c r="H18" s="46"/>
      <c r="I18" s="46"/>
      <c r="J18" s="46"/>
      <c r="K18" s="46"/>
      <c r="L18" s="47">
        <f t="shared" si="0"/>
        <v>8</v>
      </c>
    </row>
    <row r="19" spans="1:12" ht="19.5" customHeight="1">
      <c r="A19" s="155" t="s">
        <v>16</v>
      </c>
      <c r="B19" s="155"/>
      <c r="C19" s="48">
        <f>(C16+C17+C18)/3</f>
        <v>7.166666666666667</v>
      </c>
      <c r="D19" s="59"/>
      <c r="E19" s="48">
        <f>(E16+E17+E18)/3</f>
        <v>7.333333333333333</v>
      </c>
      <c r="F19" s="59"/>
      <c r="G19" s="48">
        <f>(G16+G17+G18)/3</f>
        <v>7.833333333333333</v>
      </c>
      <c r="H19" s="59"/>
      <c r="I19" s="48"/>
      <c r="J19" s="59"/>
      <c r="K19" s="48"/>
      <c r="L19" s="50">
        <f t="shared" si="0"/>
        <v>7.444444444444444</v>
      </c>
    </row>
    <row r="20" spans="1:12" ht="19.5" customHeight="1" thickBot="1">
      <c r="A20" s="157" t="s">
        <v>22</v>
      </c>
      <c r="B20" s="157"/>
      <c r="C20" s="45">
        <v>7.5</v>
      </c>
      <c r="D20" s="46"/>
      <c r="E20" s="46">
        <v>7.5</v>
      </c>
      <c r="F20" s="46"/>
      <c r="G20" s="46">
        <v>7</v>
      </c>
      <c r="H20" s="46"/>
      <c r="I20" s="46"/>
      <c r="J20" s="46"/>
      <c r="K20" s="46"/>
      <c r="L20" s="47">
        <f t="shared" si="0"/>
        <v>7.333333333333333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7.725260416666666</v>
      </c>
      <c r="D21" s="160"/>
      <c r="E21" s="159">
        <f>(E6+E7+E8+E13+E14+E15+E19+E20)/8</f>
        <v>7.673177083333333</v>
      </c>
      <c r="F21" s="160"/>
      <c r="G21" s="159">
        <f>(G6+G7+G8+G13+G14+G15+G19+G20)/8</f>
        <v>7.766927083333334</v>
      </c>
      <c r="H21" s="160"/>
      <c r="I21" s="160"/>
      <c r="J21" s="160"/>
      <c r="K21" s="160"/>
      <c r="L21" s="162"/>
      <c r="M21" s="163">
        <f>(C21+E21++G21)/3</f>
        <v>7.7217881944444455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Geniu Blaník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7.833333333333333</v>
      </c>
    </row>
    <row r="28" spans="1:12" ht="19.5" customHeight="1">
      <c r="A28" s="80"/>
      <c r="B28" s="81" t="s">
        <v>28</v>
      </c>
      <c r="C28" s="143">
        <v>7.5</v>
      </c>
      <c r="D28" s="143"/>
      <c r="E28" s="143">
        <v>8</v>
      </c>
      <c r="F28" s="143"/>
      <c r="G28" s="143">
        <v>8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7.5</v>
      </c>
      <c r="D29" s="142"/>
      <c r="E29" s="142">
        <v>8</v>
      </c>
      <c r="F29" s="142"/>
      <c r="G29" s="142">
        <v>8</v>
      </c>
      <c r="H29" s="142"/>
      <c r="I29" s="142"/>
      <c r="J29" s="142"/>
      <c r="K29" s="142"/>
      <c r="L29" s="47">
        <f>SUM(C29+E29+G29)/3</f>
        <v>7.833333333333333</v>
      </c>
    </row>
    <row r="30" spans="1:12" ht="19.5" customHeight="1">
      <c r="A30" s="85"/>
      <c r="B30" s="84" t="s">
        <v>30</v>
      </c>
      <c r="C30" s="90">
        <v>7.5</v>
      </c>
      <c r="D30" s="90"/>
      <c r="E30" s="90">
        <v>7.5</v>
      </c>
      <c r="F30" s="90"/>
      <c r="G30" s="90">
        <v>8</v>
      </c>
      <c r="H30" s="90"/>
      <c r="I30" s="90"/>
      <c r="J30" s="90"/>
      <c r="K30" s="90"/>
      <c r="L30" s="47">
        <f>SUM(C30+E30+G30)/3</f>
        <v>7.666666666666667</v>
      </c>
    </row>
    <row r="31" spans="1:12" ht="19.5" customHeight="1">
      <c r="A31" s="87"/>
      <c r="B31" s="84" t="s">
        <v>31</v>
      </c>
      <c r="C31" s="142">
        <v>8</v>
      </c>
      <c r="D31" s="142"/>
      <c r="E31" s="142">
        <v>7.5</v>
      </c>
      <c r="F31" s="142"/>
      <c r="G31" s="142">
        <v>7</v>
      </c>
      <c r="H31" s="142"/>
      <c r="I31" s="142"/>
      <c r="J31" s="142"/>
      <c r="K31" s="142"/>
      <c r="L31" s="47">
        <f>SUM(C31+E31+G31)/3</f>
        <v>7.5</v>
      </c>
    </row>
    <row r="32" spans="1:12" ht="19.5" customHeight="1">
      <c r="A32" s="87"/>
      <c r="B32" s="84" t="s">
        <v>32</v>
      </c>
      <c r="C32" s="90">
        <v>6.5</v>
      </c>
      <c r="D32" s="90"/>
      <c r="E32" s="90">
        <v>6</v>
      </c>
      <c r="F32" s="90"/>
      <c r="G32" s="90">
        <v>6.5</v>
      </c>
      <c r="H32" s="90"/>
      <c r="I32" s="90"/>
      <c r="J32" s="90"/>
      <c r="K32" s="90"/>
      <c r="L32" s="47">
        <f>SUM(C32+E32+G32)/3</f>
        <v>6.333333333333333</v>
      </c>
    </row>
    <row r="33" spans="1:12" ht="19.5" customHeight="1">
      <c r="A33" s="88"/>
      <c r="B33" s="89" t="s">
        <v>33</v>
      </c>
      <c r="C33" s="90">
        <v>7</v>
      </c>
      <c r="D33" s="90"/>
      <c r="E33" s="90">
        <v>6.5</v>
      </c>
      <c r="F33" s="90"/>
      <c r="G33" s="90">
        <v>7.5</v>
      </c>
      <c r="H33" s="90"/>
      <c r="I33" s="90"/>
      <c r="J33" s="90"/>
      <c r="K33" s="90"/>
      <c r="L33" s="47">
        <f>SUM(C33+E33+G33)/3</f>
        <v>7</v>
      </c>
    </row>
    <row r="34" spans="1:12" ht="19.5" customHeight="1" thickBot="1">
      <c r="A34" s="91" t="s">
        <v>34</v>
      </c>
      <c r="B34" s="92"/>
      <c r="C34" s="144">
        <f>(C28+C29+C30+C31+C32+C33)/6</f>
        <v>7.333333333333333</v>
      </c>
      <c r="D34" s="144"/>
      <c r="E34" s="144">
        <f>(E28+E29+E30+E31+E32+E33)/6</f>
        <v>7.25</v>
      </c>
      <c r="F34" s="144"/>
      <c r="G34" s="144">
        <f>(G28+G29+G30+G31+G32+G33)/6</f>
        <v>7.5</v>
      </c>
      <c r="H34" s="144"/>
      <c r="I34" s="144"/>
      <c r="J34" s="144"/>
      <c r="K34" s="144"/>
      <c r="L34" s="145">
        <f>(C34+E34+G34)/3</f>
        <v>7.361111111111111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9</v>
      </c>
      <c r="D36" s="75">
        <f>(C36*4)</f>
        <v>36</v>
      </c>
      <c r="E36" s="101">
        <f aca="true" t="shared" si="1" ref="E36:E42">C36</f>
        <v>9</v>
      </c>
      <c r="F36" s="75">
        <f>(E36*4)</f>
        <v>36</v>
      </c>
      <c r="G36" s="101">
        <f aca="true" t="shared" si="2" ref="G36:G42">E36</f>
        <v>9</v>
      </c>
      <c r="H36" s="75">
        <f>(G36*4)</f>
        <v>36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9</v>
      </c>
      <c r="D37" s="104"/>
      <c r="E37" s="101">
        <f t="shared" si="1"/>
        <v>9</v>
      </c>
      <c r="F37" s="104"/>
      <c r="G37" s="101">
        <f t="shared" si="2"/>
        <v>9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9</v>
      </c>
      <c r="D38" s="104"/>
      <c r="E38" s="101">
        <f t="shared" si="1"/>
        <v>9</v>
      </c>
      <c r="F38" s="104"/>
      <c r="G38" s="101">
        <f t="shared" si="2"/>
        <v>9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36</v>
      </c>
      <c r="E39" s="101">
        <f t="shared" si="1"/>
        <v>9</v>
      </c>
      <c r="F39" s="106">
        <f>(E37+E38+E39)/3*4</f>
        <v>36</v>
      </c>
      <c r="G39" s="101">
        <f t="shared" si="2"/>
        <v>9</v>
      </c>
      <c r="H39" s="106">
        <f>(G37+G38+G39)/3*4</f>
        <v>36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9</v>
      </c>
      <c r="D40" s="104">
        <f>(C40*3)</f>
        <v>27</v>
      </c>
      <c r="E40" s="101">
        <f t="shared" si="1"/>
        <v>9</v>
      </c>
      <c r="F40" s="104">
        <f>(E40*3)</f>
        <v>27</v>
      </c>
      <c r="G40" s="101">
        <f t="shared" si="2"/>
        <v>9</v>
      </c>
      <c r="H40" s="104">
        <f>(G40*3)</f>
        <v>27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8.5</v>
      </c>
      <c r="D41" s="69">
        <f>(C41)</f>
        <v>8.5</v>
      </c>
      <c r="E41" s="111">
        <f t="shared" si="1"/>
        <v>8.5</v>
      </c>
      <c r="F41" s="69">
        <f>(E41)</f>
        <v>8.5</v>
      </c>
      <c r="G41" s="111">
        <f t="shared" si="2"/>
        <v>8.5</v>
      </c>
      <c r="H41" s="69">
        <f>(G41)</f>
        <v>8.5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9</v>
      </c>
      <c r="D42" s="104">
        <f>(C42*4)</f>
        <v>36</v>
      </c>
      <c r="E42" s="113">
        <f t="shared" si="1"/>
        <v>9</v>
      </c>
      <c r="F42" s="104">
        <f>(E42*4)</f>
        <v>36</v>
      </c>
      <c r="G42" s="113">
        <f t="shared" si="2"/>
        <v>9</v>
      </c>
      <c r="H42" s="104">
        <f>(G42*4)</f>
        <v>36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8.96875</v>
      </c>
      <c r="D43" s="117"/>
      <c r="E43" s="116">
        <f>(F36+F39+F40+F41+F42)/16</f>
        <v>8.96875</v>
      </c>
      <c r="F43" s="117"/>
      <c r="G43" s="116">
        <f>(H36+H39+H40+H41+H42)/16</f>
        <v>8.96875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166</v>
      </c>
      <c r="D44" s="101"/>
      <c r="E44" s="101">
        <f>C44</f>
        <v>166</v>
      </c>
      <c r="F44" s="101"/>
      <c r="G44" s="101">
        <f>E44</f>
        <v>166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175</v>
      </c>
      <c r="D45" s="113"/>
      <c r="E45" s="113">
        <f>C45</f>
        <v>175</v>
      </c>
      <c r="F45" s="113"/>
      <c r="G45" s="113">
        <f>E45</f>
        <v>175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192</v>
      </c>
      <c r="D46" s="113"/>
      <c r="E46" s="113">
        <f>C46</f>
        <v>192</v>
      </c>
      <c r="F46" s="113"/>
      <c r="G46" s="113">
        <f>E46</f>
        <v>192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22.5</v>
      </c>
      <c r="D47" s="113"/>
      <c r="E47" s="113">
        <f>C47</f>
        <v>22.5</v>
      </c>
      <c r="F47" s="113"/>
      <c r="G47" s="113">
        <f>E47</f>
        <v>22.5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132</v>
      </c>
      <c r="B4" s="28" t="s">
        <v>100</v>
      </c>
      <c r="C4" s="29" t="s">
        <v>3</v>
      </c>
      <c r="D4" s="30"/>
      <c r="E4" s="31" t="s">
        <v>66</v>
      </c>
      <c r="F4" s="32"/>
      <c r="G4" s="33"/>
      <c r="H4" s="34" t="s">
        <v>4</v>
      </c>
      <c r="I4" s="35" t="s">
        <v>133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8</v>
      </c>
      <c r="D6" s="46"/>
      <c r="E6" s="46">
        <v>7</v>
      </c>
      <c r="F6" s="46"/>
      <c r="G6" s="46">
        <v>8</v>
      </c>
      <c r="H6" s="46"/>
      <c r="I6" s="46"/>
      <c r="J6" s="46"/>
      <c r="K6" s="46"/>
      <c r="L6" s="47">
        <f>SUM(C6+E6+G6)/3</f>
        <v>7.666666666666667</v>
      </c>
    </row>
    <row r="7" spans="1:12" ht="19.5" customHeight="1">
      <c r="A7" s="151" t="s">
        <v>10</v>
      </c>
      <c r="B7" s="151"/>
      <c r="C7" s="48">
        <f>SUM(C34)</f>
        <v>7.75</v>
      </c>
      <c r="D7" s="49"/>
      <c r="E7" s="48">
        <f>SUM(E34)</f>
        <v>7.166666666666667</v>
      </c>
      <c r="F7" s="49"/>
      <c r="G7" s="48">
        <f>SUM(G34)</f>
        <v>7.416666666666667</v>
      </c>
      <c r="H7" s="49"/>
      <c r="I7" s="48"/>
      <c r="J7" s="49"/>
      <c r="K7" s="48"/>
      <c r="L7" s="50">
        <f>SUM(C7+E7+G7)/3</f>
        <v>7.4444444444444455</v>
      </c>
    </row>
    <row r="8" spans="1:12" ht="19.5" customHeight="1">
      <c r="A8" s="151" t="s">
        <v>11</v>
      </c>
      <c r="B8" s="151"/>
      <c r="C8" s="51">
        <f>C43</f>
        <v>8.614583333333334</v>
      </c>
      <c r="D8" s="52"/>
      <c r="E8" s="51">
        <f>E43</f>
        <v>8.614583333333334</v>
      </c>
      <c r="F8" s="52"/>
      <c r="G8" s="51">
        <f>G43</f>
        <v>8.614583333333334</v>
      </c>
      <c r="H8" s="52"/>
      <c r="I8" s="51"/>
      <c r="J8" s="52"/>
      <c r="K8" s="51"/>
      <c r="L8" s="50">
        <f>SUM(C8+E8+G8)/3</f>
        <v>8.614583333333334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8</v>
      </c>
    </row>
    <row r="10" spans="1:12" ht="19.5" customHeight="1">
      <c r="A10" s="55" t="s">
        <v>13</v>
      </c>
      <c r="B10" s="10"/>
      <c r="C10" s="56">
        <v>8</v>
      </c>
      <c r="D10" s="57"/>
      <c r="E10" s="57">
        <v>8</v>
      </c>
      <c r="F10" s="57"/>
      <c r="G10" s="57">
        <v>8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7.5</v>
      </c>
      <c r="D11" s="46"/>
      <c r="E11" s="46">
        <v>7.5</v>
      </c>
      <c r="F11" s="46"/>
      <c r="G11" s="46">
        <v>7.5</v>
      </c>
      <c r="H11" s="46"/>
      <c r="I11" s="46"/>
      <c r="J11" s="46"/>
      <c r="K11" s="46"/>
      <c r="L11" s="47">
        <f aca="true" t="shared" si="0" ref="L11:L20">SUM(C11+E11+G11)/3</f>
        <v>7.5</v>
      </c>
    </row>
    <row r="12" spans="1:12" ht="19.5" customHeight="1">
      <c r="A12" s="154" t="s">
        <v>15</v>
      </c>
      <c r="B12" s="154"/>
      <c r="C12" s="56">
        <v>7.5</v>
      </c>
      <c r="D12" s="57"/>
      <c r="E12" s="57">
        <v>7.5</v>
      </c>
      <c r="F12" s="57"/>
      <c r="G12" s="57">
        <v>8</v>
      </c>
      <c r="H12" s="57"/>
      <c r="I12" s="57"/>
      <c r="J12" s="57"/>
      <c r="K12" s="57"/>
      <c r="L12" s="47">
        <f t="shared" si="0"/>
        <v>7.666666666666667</v>
      </c>
    </row>
    <row r="13" spans="1:12" ht="19.5" customHeight="1">
      <c r="A13" s="155" t="s">
        <v>16</v>
      </c>
      <c r="B13" s="155"/>
      <c r="C13" s="48">
        <f>(C10+C11+C12)/3</f>
        <v>7.666666666666667</v>
      </c>
      <c r="D13" s="58"/>
      <c r="E13" s="48">
        <f>(E10+E11+E12)/3</f>
        <v>7.666666666666667</v>
      </c>
      <c r="F13" s="58"/>
      <c r="G13" s="48">
        <f>(G10+G11+G12)/3</f>
        <v>7.833333333333333</v>
      </c>
      <c r="H13" s="59"/>
      <c r="I13" s="48"/>
      <c r="J13" s="59"/>
      <c r="K13" s="48"/>
      <c r="L13" s="50">
        <f t="shared" si="0"/>
        <v>7.722222222222222</v>
      </c>
    </row>
    <row r="14" spans="1:12" ht="19.5" customHeight="1">
      <c r="A14" s="156" t="s">
        <v>17</v>
      </c>
      <c r="B14" s="156"/>
      <c r="C14" s="45">
        <v>8</v>
      </c>
      <c r="D14" s="46"/>
      <c r="E14" s="46">
        <v>8</v>
      </c>
      <c r="F14" s="46"/>
      <c r="G14" s="46">
        <v>7.5</v>
      </c>
      <c r="H14" s="46"/>
      <c r="I14" s="46"/>
      <c r="J14" s="46"/>
      <c r="K14" s="46"/>
      <c r="L14" s="47">
        <f t="shared" si="0"/>
        <v>7.833333333333333</v>
      </c>
    </row>
    <row r="15" spans="1:12" ht="19.5" customHeight="1">
      <c r="A15" s="156" t="s">
        <v>18</v>
      </c>
      <c r="B15" s="156"/>
      <c r="C15" s="45">
        <v>8</v>
      </c>
      <c r="D15" s="46"/>
      <c r="E15" s="46">
        <v>7</v>
      </c>
      <c r="F15" s="46"/>
      <c r="G15" s="46">
        <v>8</v>
      </c>
      <c r="H15" s="46"/>
      <c r="I15" s="46"/>
      <c r="J15" s="46"/>
      <c r="K15" s="46"/>
      <c r="L15" s="47">
        <f t="shared" si="0"/>
        <v>7.666666666666667</v>
      </c>
    </row>
    <row r="16" spans="1:12" ht="19.5" customHeight="1">
      <c r="A16" s="156" t="s">
        <v>19</v>
      </c>
      <c r="B16" s="156"/>
      <c r="C16" s="45">
        <v>8</v>
      </c>
      <c r="D16" s="46"/>
      <c r="E16" s="46">
        <v>7.5</v>
      </c>
      <c r="F16" s="46"/>
      <c r="G16" s="46">
        <v>8</v>
      </c>
      <c r="H16" s="46"/>
      <c r="I16" s="46"/>
      <c r="J16" s="46"/>
      <c r="K16" s="46"/>
      <c r="L16" s="47">
        <f t="shared" si="0"/>
        <v>7.833333333333333</v>
      </c>
    </row>
    <row r="17" spans="1:12" ht="19.5" customHeight="1">
      <c r="A17" s="154" t="s">
        <v>20</v>
      </c>
      <c r="B17" s="154"/>
      <c r="C17" s="45">
        <v>7.5</v>
      </c>
      <c r="D17" s="46"/>
      <c r="E17" s="46">
        <v>8</v>
      </c>
      <c r="F17" s="46"/>
      <c r="G17" s="46">
        <v>8.5</v>
      </c>
      <c r="H17" s="46"/>
      <c r="I17" s="46"/>
      <c r="J17" s="46"/>
      <c r="K17" s="46"/>
      <c r="L17" s="47">
        <f t="shared" si="0"/>
        <v>8</v>
      </c>
    </row>
    <row r="18" spans="1:12" ht="19.5" customHeight="1">
      <c r="A18" s="154" t="s">
        <v>21</v>
      </c>
      <c r="B18" s="154"/>
      <c r="C18" s="45">
        <v>8</v>
      </c>
      <c r="D18" s="46"/>
      <c r="E18" s="46">
        <v>7.5</v>
      </c>
      <c r="F18" s="46"/>
      <c r="G18" s="46">
        <v>7.5</v>
      </c>
      <c r="H18" s="46"/>
      <c r="I18" s="46"/>
      <c r="J18" s="46"/>
      <c r="K18" s="46"/>
      <c r="L18" s="47">
        <f t="shared" si="0"/>
        <v>7.666666666666667</v>
      </c>
    </row>
    <row r="19" spans="1:12" ht="19.5" customHeight="1">
      <c r="A19" s="155" t="s">
        <v>16</v>
      </c>
      <c r="B19" s="155"/>
      <c r="C19" s="48">
        <f>(C16+C17+C18)/3</f>
        <v>7.833333333333333</v>
      </c>
      <c r="D19" s="59"/>
      <c r="E19" s="48">
        <f>(E16+E17+E18)/3</f>
        <v>7.666666666666667</v>
      </c>
      <c r="F19" s="59"/>
      <c r="G19" s="48">
        <f>(G16+G17+G18)/3</f>
        <v>8</v>
      </c>
      <c r="H19" s="59"/>
      <c r="I19" s="48"/>
      <c r="J19" s="59"/>
      <c r="K19" s="48"/>
      <c r="L19" s="50">
        <f t="shared" si="0"/>
        <v>7.833333333333333</v>
      </c>
    </row>
    <row r="20" spans="1:12" ht="19.5" customHeight="1" thickBot="1">
      <c r="A20" s="157" t="s">
        <v>22</v>
      </c>
      <c r="B20" s="157"/>
      <c r="C20" s="45">
        <v>8</v>
      </c>
      <c r="D20" s="46"/>
      <c r="E20" s="46">
        <v>8.5</v>
      </c>
      <c r="F20" s="46"/>
      <c r="G20" s="46">
        <v>7.5</v>
      </c>
      <c r="H20" s="46"/>
      <c r="I20" s="46"/>
      <c r="J20" s="46"/>
      <c r="K20" s="46"/>
      <c r="L20" s="47">
        <f t="shared" si="0"/>
        <v>8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7.983072916666667</v>
      </c>
      <c r="D21" s="160"/>
      <c r="E21" s="159">
        <f>(E6+E7+E8+E13+E14+E15+E19+E20)/8</f>
        <v>7.701822916666667</v>
      </c>
      <c r="F21" s="160"/>
      <c r="G21" s="159">
        <f>(G6+G7+G8+G13+G14+G15+G19+G20)/8</f>
        <v>7.858072916666666</v>
      </c>
      <c r="H21" s="160"/>
      <c r="I21" s="160"/>
      <c r="J21" s="160"/>
      <c r="K21" s="160"/>
      <c r="L21" s="162"/>
      <c r="M21" s="163">
        <f>(C21+E21++G21)/3</f>
        <v>7.84765625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Very Gold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7.833333333333333</v>
      </c>
    </row>
    <row r="28" spans="1:12" ht="19.5" customHeight="1">
      <c r="A28" s="80"/>
      <c r="B28" s="81" t="s">
        <v>28</v>
      </c>
      <c r="C28" s="143">
        <v>8</v>
      </c>
      <c r="D28" s="143"/>
      <c r="E28" s="143">
        <v>7.5</v>
      </c>
      <c r="F28" s="143"/>
      <c r="G28" s="143">
        <v>8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8</v>
      </c>
      <c r="D29" s="142"/>
      <c r="E29" s="142">
        <v>7</v>
      </c>
      <c r="F29" s="142"/>
      <c r="G29" s="142">
        <v>8</v>
      </c>
      <c r="H29" s="142"/>
      <c r="I29" s="142"/>
      <c r="J29" s="142"/>
      <c r="K29" s="142"/>
      <c r="L29" s="47">
        <f>SUM(C29+E29+G29)/3</f>
        <v>7.666666666666667</v>
      </c>
    </row>
    <row r="30" spans="1:12" ht="19.5" customHeight="1">
      <c r="A30" s="85"/>
      <c r="B30" s="84" t="s">
        <v>30</v>
      </c>
      <c r="C30" s="90">
        <v>8</v>
      </c>
      <c r="D30" s="90"/>
      <c r="E30" s="90">
        <v>7.5</v>
      </c>
      <c r="F30" s="90"/>
      <c r="G30" s="90">
        <v>8</v>
      </c>
      <c r="H30" s="90"/>
      <c r="I30" s="90"/>
      <c r="J30" s="90"/>
      <c r="K30" s="90"/>
      <c r="L30" s="47">
        <f>SUM(C30+E30+G30)/3</f>
        <v>7.833333333333333</v>
      </c>
    </row>
    <row r="31" spans="1:12" ht="19.5" customHeight="1">
      <c r="A31" s="87"/>
      <c r="B31" s="84" t="s">
        <v>31</v>
      </c>
      <c r="C31" s="142">
        <v>8.5</v>
      </c>
      <c r="D31" s="142"/>
      <c r="E31" s="142">
        <v>8</v>
      </c>
      <c r="F31" s="142"/>
      <c r="G31" s="142">
        <v>8</v>
      </c>
      <c r="H31" s="142"/>
      <c r="I31" s="142"/>
      <c r="J31" s="142"/>
      <c r="K31" s="142"/>
      <c r="L31" s="47">
        <f>SUM(C31+E31+G31)/3</f>
        <v>8.166666666666666</v>
      </c>
    </row>
    <row r="32" spans="1:12" ht="19.5" customHeight="1">
      <c r="A32" s="87"/>
      <c r="B32" s="84" t="s">
        <v>32</v>
      </c>
      <c r="C32" s="90">
        <v>7</v>
      </c>
      <c r="D32" s="90"/>
      <c r="E32" s="90">
        <v>7</v>
      </c>
      <c r="F32" s="90"/>
      <c r="G32" s="90">
        <v>6.5</v>
      </c>
      <c r="H32" s="90"/>
      <c r="I32" s="90"/>
      <c r="J32" s="90"/>
      <c r="K32" s="90"/>
      <c r="L32" s="47">
        <f>SUM(C32+E32+G32)/3</f>
        <v>6.833333333333333</v>
      </c>
    </row>
    <row r="33" spans="1:12" ht="19.5" customHeight="1">
      <c r="A33" s="88"/>
      <c r="B33" s="89" t="s">
        <v>33</v>
      </c>
      <c r="C33" s="90">
        <v>7</v>
      </c>
      <c r="D33" s="90"/>
      <c r="E33" s="90">
        <v>6</v>
      </c>
      <c r="F33" s="90"/>
      <c r="G33" s="90">
        <v>6</v>
      </c>
      <c r="H33" s="90"/>
      <c r="I33" s="90"/>
      <c r="J33" s="90"/>
      <c r="K33" s="90"/>
      <c r="L33" s="47">
        <f>SUM(C33+E33+G33)/3</f>
        <v>6.333333333333333</v>
      </c>
    </row>
    <row r="34" spans="1:12" ht="19.5" customHeight="1" thickBot="1">
      <c r="A34" s="91" t="s">
        <v>34</v>
      </c>
      <c r="B34" s="92"/>
      <c r="C34" s="144">
        <f>(C28+C29+C30+C31+C32+C33)/6</f>
        <v>7.75</v>
      </c>
      <c r="D34" s="144"/>
      <c r="E34" s="144">
        <f>(E28+E29+E30+E31+E32+E33)/6</f>
        <v>7.166666666666667</v>
      </c>
      <c r="F34" s="144"/>
      <c r="G34" s="144">
        <f>(G28+G29+G30+G31+G32+G33)/6</f>
        <v>7.416666666666667</v>
      </c>
      <c r="H34" s="144"/>
      <c r="I34" s="144"/>
      <c r="J34" s="144"/>
      <c r="K34" s="144"/>
      <c r="L34" s="145">
        <f>(C34+E34+G34)/3</f>
        <v>7.4444444444444455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9</v>
      </c>
      <c r="D36" s="75">
        <f>(C36*4)</f>
        <v>36</v>
      </c>
      <c r="E36" s="101">
        <f aca="true" t="shared" si="1" ref="E36:E42">C36</f>
        <v>9</v>
      </c>
      <c r="F36" s="75">
        <f>(E36*4)</f>
        <v>36</v>
      </c>
      <c r="G36" s="101">
        <f aca="true" t="shared" si="2" ref="G36:G42">E36</f>
        <v>9</v>
      </c>
      <c r="H36" s="75">
        <f>(G36*4)</f>
        <v>36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9</v>
      </c>
      <c r="D37" s="104"/>
      <c r="E37" s="101">
        <f t="shared" si="1"/>
        <v>9</v>
      </c>
      <c r="F37" s="104"/>
      <c r="G37" s="101">
        <f t="shared" si="2"/>
        <v>9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8.5</v>
      </c>
      <c r="D38" s="104"/>
      <c r="E38" s="101">
        <f t="shared" si="1"/>
        <v>8.5</v>
      </c>
      <c r="F38" s="104"/>
      <c r="G38" s="101">
        <f t="shared" si="2"/>
        <v>8.5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35.333333333333336</v>
      </c>
      <c r="E39" s="101">
        <f t="shared" si="1"/>
        <v>9</v>
      </c>
      <c r="F39" s="106">
        <f>(E37+E38+E39)/3*4</f>
        <v>35.333333333333336</v>
      </c>
      <c r="G39" s="101">
        <f t="shared" si="2"/>
        <v>9</v>
      </c>
      <c r="H39" s="106">
        <f>(G37+G38+G39)/3*4</f>
        <v>35.333333333333336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8</v>
      </c>
      <c r="D40" s="104">
        <f>(C40*3)</f>
        <v>24</v>
      </c>
      <c r="E40" s="101">
        <f t="shared" si="1"/>
        <v>8</v>
      </c>
      <c r="F40" s="104">
        <f>(E40*3)</f>
        <v>24</v>
      </c>
      <c r="G40" s="101">
        <f t="shared" si="2"/>
        <v>8</v>
      </c>
      <c r="H40" s="104">
        <f>(G40*3)</f>
        <v>24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8.5</v>
      </c>
      <c r="D41" s="69">
        <f>(C41)</f>
        <v>8.5</v>
      </c>
      <c r="E41" s="111">
        <f t="shared" si="1"/>
        <v>8.5</v>
      </c>
      <c r="F41" s="69">
        <f>(E41)</f>
        <v>8.5</v>
      </c>
      <c r="G41" s="111">
        <f t="shared" si="2"/>
        <v>8.5</v>
      </c>
      <c r="H41" s="69">
        <f>(G41)</f>
        <v>8.5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8.5</v>
      </c>
      <c r="D42" s="104">
        <f>(C42*4)</f>
        <v>34</v>
      </c>
      <c r="E42" s="113">
        <f t="shared" si="1"/>
        <v>8.5</v>
      </c>
      <c r="F42" s="104">
        <f>(E42*4)</f>
        <v>34</v>
      </c>
      <c r="G42" s="113">
        <f t="shared" si="2"/>
        <v>8.5</v>
      </c>
      <c r="H42" s="104">
        <f>(G42*4)</f>
        <v>34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8.614583333333334</v>
      </c>
      <c r="D43" s="117"/>
      <c r="E43" s="116">
        <f>(F36+F39+F40+F41+F42)/16</f>
        <v>8.614583333333334</v>
      </c>
      <c r="F43" s="117"/>
      <c r="G43" s="116">
        <f>(H36+H39+H40+H41+H42)/16</f>
        <v>8.614583333333334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173</v>
      </c>
      <c r="D44" s="101"/>
      <c r="E44" s="101">
        <f>C44</f>
        <v>173</v>
      </c>
      <c r="F44" s="101"/>
      <c r="G44" s="101">
        <f>E44</f>
        <v>173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182</v>
      </c>
      <c r="D45" s="113"/>
      <c r="E45" s="113">
        <f>C45</f>
        <v>182</v>
      </c>
      <c r="F45" s="113"/>
      <c r="G45" s="113">
        <f>E45</f>
        <v>182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199</v>
      </c>
      <c r="D46" s="113"/>
      <c r="E46" s="113">
        <f>C46</f>
        <v>199</v>
      </c>
      <c r="F46" s="113"/>
      <c r="G46" s="113">
        <f>E46</f>
        <v>199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22</v>
      </c>
      <c r="D47" s="113"/>
      <c r="E47" s="113">
        <f>C47</f>
        <v>22</v>
      </c>
      <c r="F47" s="113"/>
      <c r="G47" s="113">
        <f>E47</f>
        <v>22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83</v>
      </c>
      <c r="B4" s="28" t="s">
        <v>101</v>
      </c>
      <c r="C4" s="29" t="s">
        <v>3</v>
      </c>
      <c r="D4" s="30"/>
      <c r="E4" s="31" t="s">
        <v>56</v>
      </c>
      <c r="F4" s="32"/>
      <c r="G4" s="33"/>
      <c r="H4" s="34" t="s">
        <v>4</v>
      </c>
      <c r="I4" s="35" t="s">
        <v>134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7</v>
      </c>
      <c r="D6" s="46"/>
      <c r="E6" s="46">
        <v>6</v>
      </c>
      <c r="F6" s="46"/>
      <c r="G6" s="46">
        <v>7</v>
      </c>
      <c r="H6" s="46"/>
      <c r="I6" s="46"/>
      <c r="J6" s="46"/>
      <c r="K6" s="46"/>
      <c r="L6" s="47">
        <f>SUM(C6+E6+G6)/3</f>
        <v>6.666666666666667</v>
      </c>
    </row>
    <row r="7" spans="1:12" ht="19.5" customHeight="1">
      <c r="A7" s="151" t="s">
        <v>10</v>
      </c>
      <c r="B7" s="151"/>
      <c r="C7" s="48">
        <f>SUM(C34)</f>
        <v>7</v>
      </c>
      <c r="D7" s="49"/>
      <c r="E7" s="48">
        <f>SUM(E34)</f>
        <v>6.75</v>
      </c>
      <c r="F7" s="49"/>
      <c r="G7" s="48">
        <f>SUM(G34)</f>
        <v>7</v>
      </c>
      <c r="H7" s="49"/>
      <c r="I7" s="48"/>
      <c r="J7" s="49"/>
      <c r="K7" s="48"/>
      <c r="L7" s="50">
        <f>SUM(C7+E7+G7)/3</f>
        <v>6.916666666666667</v>
      </c>
    </row>
    <row r="8" spans="1:12" ht="19.5" customHeight="1">
      <c r="A8" s="151" t="s">
        <v>11</v>
      </c>
      <c r="B8" s="151"/>
      <c r="C8" s="51">
        <f>C43</f>
        <v>8.65625</v>
      </c>
      <c r="D8" s="52"/>
      <c r="E8" s="51">
        <f>E43</f>
        <v>8.65625</v>
      </c>
      <c r="F8" s="52"/>
      <c r="G8" s="51">
        <f>G43</f>
        <v>8.65625</v>
      </c>
      <c r="H8" s="52"/>
      <c r="I8" s="51"/>
      <c r="J8" s="52"/>
      <c r="K8" s="51"/>
      <c r="L8" s="50">
        <f>SUM(C8+E8+G8)/3</f>
        <v>8.65625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7.333333333333333</v>
      </c>
    </row>
    <row r="10" spans="1:12" ht="19.5" customHeight="1">
      <c r="A10" s="55" t="s">
        <v>13</v>
      </c>
      <c r="B10" s="10"/>
      <c r="C10" s="56">
        <v>7.5</v>
      </c>
      <c r="D10" s="57"/>
      <c r="E10" s="57">
        <v>7</v>
      </c>
      <c r="F10" s="57"/>
      <c r="G10" s="57">
        <v>7.5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7.5</v>
      </c>
      <c r="D11" s="46"/>
      <c r="E11" s="46">
        <v>7</v>
      </c>
      <c r="F11" s="46"/>
      <c r="G11" s="46">
        <v>7.5</v>
      </c>
      <c r="H11" s="46"/>
      <c r="I11" s="46"/>
      <c r="J11" s="46"/>
      <c r="K11" s="46"/>
      <c r="L11" s="47">
        <f aca="true" t="shared" si="0" ref="L11:L20">SUM(C11+E11+G11)/3</f>
        <v>7.333333333333333</v>
      </c>
    </row>
    <row r="12" spans="1:12" ht="19.5" customHeight="1">
      <c r="A12" s="154" t="s">
        <v>15</v>
      </c>
      <c r="B12" s="154"/>
      <c r="C12" s="56">
        <v>7.5</v>
      </c>
      <c r="D12" s="57"/>
      <c r="E12" s="57">
        <v>7</v>
      </c>
      <c r="F12" s="57"/>
      <c r="G12" s="57">
        <v>8</v>
      </c>
      <c r="H12" s="57"/>
      <c r="I12" s="57"/>
      <c r="J12" s="57"/>
      <c r="K12" s="57"/>
      <c r="L12" s="47">
        <f t="shared" si="0"/>
        <v>7.5</v>
      </c>
    </row>
    <row r="13" spans="1:12" ht="19.5" customHeight="1">
      <c r="A13" s="155" t="s">
        <v>16</v>
      </c>
      <c r="B13" s="155"/>
      <c r="C13" s="48">
        <f>(C10+C11+C12)/3</f>
        <v>7.5</v>
      </c>
      <c r="D13" s="58"/>
      <c r="E13" s="48">
        <f>(E10+E11+E12)/3</f>
        <v>7</v>
      </c>
      <c r="F13" s="58"/>
      <c r="G13" s="48">
        <f>(G10+G11+G12)/3</f>
        <v>7.666666666666667</v>
      </c>
      <c r="H13" s="59"/>
      <c r="I13" s="48"/>
      <c r="J13" s="59"/>
      <c r="K13" s="48"/>
      <c r="L13" s="50">
        <f t="shared" si="0"/>
        <v>7.388888888888889</v>
      </c>
    </row>
    <row r="14" spans="1:12" ht="19.5" customHeight="1">
      <c r="A14" s="156" t="s">
        <v>17</v>
      </c>
      <c r="B14" s="156"/>
      <c r="C14" s="45">
        <v>8</v>
      </c>
      <c r="D14" s="46"/>
      <c r="E14" s="46">
        <v>8</v>
      </c>
      <c r="F14" s="46"/>
      <c r="G14" s="46">
        <v>8.5</v>
      </c>
      <c r="H14" s="46"/>
      <c r="I14" s="46"/>
      <c r="J14" s="46"/>
      <c r="K14" s="46"/>
      <c r="L14" s="47">
        <f t="shared" si="0"/>
        <v>8.166666666666666</v>
      </c>
    </row>
    <row r="15" spans="1:12" ht="19.5" customHeight="1">
      <c r="A15" s="156" t="s">
        <v>18</v>
      </c>
      <c r="B15" s="156"/>
      <c r="C15" s="45">
        <v>8</v>
      </c>
      <c r="D15" s="46"/>
      <c r="E15" s="46">
        <v>7</v>
      </c>
      <c r="F15" s="46"/>
      <c r="G15" s="46">
        <v>8</v>
      </c>
      <c r="H15" s="46"/>
      <c r="I15" s="46"/>
      <c r="J15" s="46"/>
      <c r="K15" s="46"/>
      <c r="L15" s="47">
        <f t="shared" si="0"/>
        <v>7.666666666666667</v>
      </c>
    </row>
    <row r="16" spans="1:12" ht="19.5" customHeight="1">
      <c r="A16" s="156" t="s">
        <v>19</v>
      </c>
      <c r="B16" s="156"/>
      <c r="C16" s="45">
        <v>6.5</v>
      </c>
      <c r="D16" s="46"/>
      <c r="E16" s="46">
        <v>6.5</v>
      </c>
      <c r="F16" s="46"/>
      <c r="G16" s="46">
        <v>6.5</v>
      </c>
      <c r="H16" s="46"/>
      <c r="I16" s="46"/>
      <c r="J16" s="46"/>
      <c r="K16" s="46"/>
      <c r="L16" s="47">
        <f t="shared" si="0"/>
        <v>6.5</v>
      </c>
    </row>
    <row r="17" spans="1:12" ht="19.5" customHeight="1">
      <c r="A17" s="154" t="s">
        <v>20</v>
      </c>
      <c r="B17" s="154"/>
      <c r="C17" s="45">
        <v>7.5</v>
      </c>
      <c r="D17" s="46"/>
      <c r="E17" s="46">
        <v>6</v>
      </c>
      <c r="F17" s="46"/>
      <c r="G17" s="46">
        <v>7</v>
      </c>
      <c r="H17" s="46"/>
      <c r="I17" s="46"/>
      <c r="J17" s="46"/>
      <c r="K17" s="46"/>
      <c r="L17" s="47">
        <f t="shared" si="0"/>
        <v>6.833333333333333</v>
      </c>
    </row>
    <row r="18" spans="1:12" ht="19.5" customHeight="1">
      <c r="A18" s="154" t="s">
        <v>21</v>
      </c>
      <c r="B18" s="154"/>
      <c r="C18" s="45">
        <v>8</v>
      </c>
      <c r="D18" s="46"/>
      <c r="E18" s="46">
        <v>7.5</v>
      </c>
      <c r="F18" s="46"/>
      <c r="G18" s="46">
        <v>8</v>
      </c>
      <c r="H18" s="46"/>
      <c r="I18" s="46"/>
      <c r="J18" s="46"/>
      <c r="K18" s="46"/>
      <c r="L18" s="47">
        <f t="shared" si="0"/>
        <v>7.833333333333333</v>
      </c>
    </row>
    <row r="19" spans="1:12" ht="19.5" customHeight="1">
      <c r="A19" s="155" t="s">
        <v>16</v>
      </c>
      <c r="B19" s="155"/>
      <c r="C19" s="48">
        <f>(C16+C17+C18)/3</f>
        <v>7.333333333333333</v>
      </c>
      <c r="D19" s="59"/>
      <c r="E19" s="48">
        <f>(E16+E17+E18)/3</f>
        <v>6.666666666666667</v>
      </c>
      <c r="F19" s="59"/>
      <c r="G19" s="48">
        <f>(G16+G17+G18)/3</f>
        <v>7.166666666666667</v>
      </c>
      <c r="H19" s="59"/>
      <c r="I19" s="48"/>
      <c r="J19" s="59"/>
      <c r="K19" s="48"/>
      <c r="L19" s="50">
        <f t="shared" si="0"/>
        <v>7.055555555555556</v>
      </c>
    </row>
    <row r="20" spans="1:12" ht="19.5" customHeight="1" thickBot="1">
      <c r="A20" s="157" t="s">
        <v>22</v>
      </c>
      <c r="B20" s="157"/>
      <c r="C20" s="45">
        <v>7.5</v>
      </c>
      <c r="D20" s="46"/>
      <c r="E20" s="46">
        <v>8</v>
      </c>
      <c r="F20" s="46"/>
      <c r="G20" s="46">
        <v>7.5</v>
      </c>
      <c r="H20" s="46"/>
      <c r="I20" s="46"/>
      <c r="J20" s="46"/>
      <c r="K20" s="46"/>
      <c r="L20" s="47">
        <f t="shared" si="0"/>
        <v>7.666666666666667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7.623697916666667</v>
      </c>
      <c r="D21" s="160"/>
      <c r="E21" s="159">
        <f>(E6+E7+E8+E13+E14+E15+E19+E20)/8</f>
        <v>7.259114583333333</v>
      </c>
      <c r="F21" s="160"/>
      <c r="G21" s="159">
        <f>(G6+G7+G8+G13+G14+G15+G19+G20)/8</f>
        <v>7.686197916666667</v>
      </c>
      <c r="H21" s="160"/>
      <c r="I21" s="160"/>
      <c r="J21" s="160"/>
      <c r="K21" s="160"/>
      <c r="L21" s="162"/>
      <c r="M21" s="163">
        <f>(C21+E21++G21)/3</f>
        <v>7.523003472222222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Casstango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7.833333333333333</v>
      </c>
    </row>
    <row r="28" spans="1:12" ht="19.5" customHeight="1">
      <c r="A28" s="80"/>
      <c r="B28" s="81" t="s">
        <v>28</v>
      </c>
      <c r="C28" s="143">
        <v>7.5</v>
      </c>
      <c r="D28" s="143"/>
      <c r="E28" s="143">
        <v>8</v>
      </c>
      <c r="F28" s="143"/>
      <c r="G28" s="143">
        <v>8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7.5</v>
      </c>
      <c r="D29" s="142"/>
      <c r="E29" s="142">
        <v>8</v>
      </c>
      <c r="F29" s="142"/>
      <c r="G29" s="142">
        <v>8</v>
      </c>
      <c r="H29" s="142"/>
      <c r="I29" s="142"/>
      <c r="J29" s="142"/>
      <c r="K29" s="142"/>
      <c r="L29" s="47">
        <f>SUM(C29+E29+G29)/3</f>
        <v>7.833333333333333</v>
      </c>
    </row>
    <row r="30" spans="1:12" ht="19.5" customHeight="1">
      <c r="A30" s="85"/>
      <c r="B30" s="84" t="s">
        <v>30</v>
      </c>
      <c r="C30" s="90">
        <v>6</v>
      </c>
      <c r="D30" s="90"/>
      <c r="E30" s="90">
        <v>5</v>
      </c>
      <c r="F30" s="90"/>
      <c r="G30" s="90">
        <v>6</v>
      </c>
      <c r="H30" s="90"/>
      <c r="I30" s="90"/>
      <c r="J30" s="90"/>
      <c r="K30" s="90"/>
      <c r="L30" s="47">
        <f>SUM(C30+E30+G30)/3</f>
        <v>5.666666666666667</v>
      </c>
    </row>
    <row r="31" spans="1:12" ht="19.5" customHeight="1">
      <c r="A31" s="87"/>
      <c r="B31" s="84" t="s">
        <v>31</v>
      </c>
      <c r="C31" s="142">
        <v>7</v>
      </c>
      <c r="D31" s="142"/>
      <c r="E31" s="142">
        <v>6</v>
      </c>
      <c r="F31" s="142"/>
      <c r="G31" s="142">
        <v>7</v>
      </c>
      <c r="H31" s="142"/>
      <c r="I31" s="142"/>
      <c r="J31" s="142"/>
      <c r="K31" s="142"/>
      <c r="L31" s="47">
        <f>SUM(C31+E31+G31)/3</f>
        <v>6.666666666666667</v>
      </c>
    </row>
    <row r="32" spans="1:12" ht="19.5" customHeight="1">
      <c r="A32" s="87"/>
      <c r="B32" s="84" t="s">
        <v>32</v>
      </c>
      <c r="C32" s="90">
        <v>7</v>
      </c>
      <c r="D32" s="90"/>
      <c r="E32" s="90">
        <v>6.5</v>
      </c>
      <c r="F32" s="90"/>
      <c r="G32" s="90">
        <v>6.5</v>
      </c>
      <c r="H32" s="90"/>
      <c r="I32" s="90"/>
      <c r="J32" s="90"/>
      <c r="K32" s="90"/>
      <c r="L32" s="47">
        <f>SUM(C32+E32+G32)/3</f>
        <v>6.666666666666667</v>
      </c>
    </row>
    <row r="33" spans="1:12" ht="19.5" customHeight="1">
      <c r="A33" s="88"/>
      <c r="B33" s="89" t="s">
        <v>33</v>
      </c>
      <c r="C33" s="90">
        <v>7</v>
      </c>
      <c r="D33" s="90"/>
      <c r="E33" s="90">
        <v>7</v>
      </c>
      <c r="F33" s="90"/>
      <c r="G33" s="90">
        <v>6.5</v>
      </c>
      <c r="H33" s="90"/>
      <c r="I33" s="90"/>
      <c r="J33" s="90"/>
      <c r="K33" s="90"/>
      <c r="L33" s="47">
        <f>SUM(C33+E33+G33)/3</f>
        <v>6.833333333333333</v>
      </c>
    </row>
    <row r="34" spans="1:12" ht="19.5" customHeight="1" thickBot="1">
      <c r="A34" s="91" t="s">
        <v>34</v>
      </c>
      <c r="B34" s="92"/>
      <c r="C34" s="144">
        <f>(C28+C29+C30+C31+C32+C33)/6</f>
        <v>7</v>
      </c>
      <c r="D34" s="144"/>
      <c r="E34" s="144">
        <f>(E28+E29+E30+E31+E32+E33)/6</f>
        <v>6.75</v>
      </c>
      <c r="F34" s="144"/>
      <c r="G34" s="144">
        <f>(G28+G29+G30+G31+G32+G33)/6</f>
        <v>7</v>
      </c>
      <c r="H34" s="144"/>
      <c r="I34" s="144"/>
      <c r="J34" s="144"/>
      <c r="K34" s="144"/>
      <c r="L34" s="145">
        <f>(C34+E34+G34)/3</f>
        <v>6.916666666666667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9</v>
      </c>
      <c r="D36" s="75">
        <f>(C36*4)</f>
        <v>36</v>
      </c>
      <c r="E36" s="101">
        <f aca="true" t="shared" si="1" ref="E36:E42">C36</f>
        <v>9</v>
      </c>
      <c r="F36" s="75">
        <f>(E36*4)</f>
        <v>36</v>
      </c>
      <c r="G36" s="101">
        <f aca="true" t="shared" si="2" ref="G36:G42">E36</f>
        <v>9</v>
      </c>
      <c r="H36" s="75">
        <f>(G36*4)</f>
        <v>36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9</v>
      </c>
      <c r="D37" s="104"/>
      <c r="E37" s="101">
        <f t="shared" si="1"/>
        <v>9</v>
      </c>
      <c r="F37" s="104"/>
      <c r="G37" s="101">
        <f t="shared" si="2"/>
        <v>9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9</v>
      </c>
      <c r="D38" s="104"/>
      <c r="E38" s="101">
        <f t="shared" si="1"/>
        <v>9</v>
      </c>
      <c r="F38" s="104"/>
      <c r="G38" s="101">
        <f t="shared" si="2"/>
        <v>9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36</v>
      </c>
      <c r="E39" s="101">
        <f t="shared" si="1"/>
        <v>9</v>
      </c>
      <c r="F39" s="106">
        <f>(E37+E38+E39)/3*4</f>
        <v>36</v>
      </c>
      <c r="G39" s="101">
        <f t="shared" si="2"/>
        <v>9</v>
      </c>
      <c r="H39" s="106">
        <f>(G37+G38+G39)/3*4</f>
        <v>36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8</v>
      </c>
      <c r="D40" s="104">
        <f>(C40*3)</f>
        <v>24</v>
      </c>
      <c r="E40" s="101">
        <f t="shared" si="1"/>
        <v>8</v>
      </c>
      <c r="F40" s="104">
        <f>(E40*3)</f>
        <v>24</v>
      </c>
      <c r="G40" s="101">
        <f t="shared" si="2"/>
        <v>8</v>
      </c>
      <c r="H40" s="104">
        <f>(G40*3)</f>
        <v>24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8.5</v>
      </c>
      <c r="D41" s="69">
        <f>(C41)</f>
        <v>8.5</v>
      </c>
      <c r="E41" s="111">
        <f t="shared" si="1"/>
        <v>8.5</v>
      </c>
      <c r="F41" s="69">
        <f>(E41)</f>
        <v>8.5</v>
      </c>
      <c r="G41" s="111">
        <f t="shared" si="2"/>
        <v>8.5</v>
      </c>
      <c r="H41" s="69">
        <f>(G41)</f>
        <v>8.5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8.5</v>
      </c>
      <c r="D42" s="104">
        <f>(C42*4)</f>
        <v>34</v>
      </c>
      <c r="E42" s="113">
        <f t="shared" si="1"/>
        <v>8.5</v>
      </c>
      <c r="F42" s="104">
        <f>(E42*4)</f>
        <v>34</v>
      </c>
      <c r="G42" s="113">
        <f t="shared" si="2"/>
        <v>8.5</v>
      </c>
      <c r="H42" s="104">
        <f>(G42*4)</f>
        <v>34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8.65625</v>
      </c>
      <c r="D43" s="117"/>
      <c r="E43" s="116">
        <f>(F36+F39+F40+F41+F42)/16</f>
        <v>8.65625</v>
      </c>
      <c r="F43" s="117"/>
      <c r="G43" s="116">
        <f>(H36+H39+H40+H41+H42)/16</f>
        <v>8.65625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162</v>
      </c>
      <c r="D44" s="101"/>
      <c r="E44" s="101">
        <f>C44</f>
        <v>162</v>
      </c>
      <c r="F44" s="101"/>
      <c r="G44" s="101">
        <f>E44</f>
        <v>162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171</v>
      </c>
      <c r="D45" s="113"/>
      <c r="E45" s="113">
        <f>C45</f>
        <v>171</v>
      </c>
      <c r="F45" s="113"/>
      <c r="G45" s="113">
        <f>E45</f>
        <v>171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187</v>
      </c>
      <c r="D46" s="113"/>
      <c r="E46" s="113">
        <f>C46</f>
        <v>187</v>
      </c>
      <c r="F46" s="113"/>
      <c r="G46" s="113">
        <f>E46</f>
        <v>187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21</v>
      </c>
      <c r="D47" s="113"/>
      <c r="E47" s="113">
        <f>C47</f>
        <v>21</v>
      </c>
      <c r="F47" s="113"/>
      <c r="G47" s="113">
        <f>E47</f>
        <v>21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84</v>
      </c>
      <c r="B4" s="28" t="s">
        <v>102</v>
      </c>
      <c r="C4" s="29" t="s">
        <v>3</v>
      </c>
      <c r="D4" s="30"/>
      <c r="E4" s="31" t="s">
        <v>135</v>
      </c>
      <c r="F4" s="32"/>
      <c r="G4" s="33"/>
      <c r="H4" s="34" t="s">
        <v>4</v>
      </c>
      <c r="I4" s="35" t="s">
        <v>136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7.5</v>
      </c>
      <c r="D6" s="46"/>
      <c r="E6" s="46">
        <v>7</v>
      </c>
      <c r="F6" s="46"/>
      <c r="G6" s="46">
        <v>8</v>
      </c>
      <c r="H6" s="46"/>
      <c r="I6" s="46"/>
      <c r="J6" s="46"/>
      <c r="K6" s="46"/>
      <c r="L6" s="47">
        <f>SUM(C6+E6+G6)/3</f>
        <v>7.5</v>
      </c>
    </row>
    <row r="7" spans="1:12" ht="19.5" customHeight="1">
      <c r="A7" s="151" t="s">
        <v>10</v>
      </c>
      <c r="B7" s="151"/>
      <c r="C7" s="48">
        <f>SUM(C34)</f>
        <v>7.333333333333333</v>
      </c>
      <c r="D7" s="49"/>
      <c r="E7" s="48">
        <f>SUM(E34)</f>
        <v>7.25</v>
      </c>
      <c r="F7" s="49"/>
      <c r="G7" s="48">
        <f>SUM(G34)</f>
        <v>7.75</v>
      </c>
      <c r="H7" s="49"/>
      <c r="I7" s="48"/>
      <c r="J7" s="49"/>
      <c r="K7" s="48"/>
      <c r="L7" s="50">
        <f>SUM(C7+E7+G7)/3</f>
        <v>7.444444444444444</v>
      </c>
    </row>
    <row r="8" spans="1:12" ht="19.5" customHeight="1">
      <c r="A8" s="151" t="s">
        <v>11</v>
      </c>
      <c r="B8" s="151"/>
      <c r="C8" s="51">
        <f>C43</f>
        <v>8.541666666666666</v>
      </c>
      <c r="D8" s="52"/>
      <c r="E8" s="51">
        <f>E43</f>
        <v>8.541666666666666</v>
      </c>
      <c r="F8" s="52"/>
      <c r="G8" s="51">
        <f>G43</f>
        <v>8.541666666666666</v>
      </c>
      <c r="H8" s="52"/>
      <c r="I8" s="51"/>
      <c r="J8" s="52"/>
      <c r="K8" s="51"/>
      <c r="L8" s="50">
        <f>SUM(C8+E8+G8)/3</f>
        <v>8.541666666666666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7.833333333333333</v>
      </c>
    </row>
    <row r="10" spans="1:12" ht="19.5" customHeight="1">
      <c r="A10" s="55" t="s">
        <v>13</v>
      </c>
      <c r="B10" s="10"/>
      <c r="C10" s="56">
        <v>8</v>
      </c>
      <c r="D10" s="57"/>
      <c r="E10" s="57">
        <v>7.5</v>
      </c>
      <c r="F10" s="57"/>
      <c r="G10" s="57">
        <v>8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9</v>
      </c>
      <c r="D11" s="46"/>
      <c r="E11" s="46">
        <v>8.5</v>
      </c>
      <c r="F11" s="46"/>
      <c r="G11" s="46">
        <v>9</v>
      </c>
      <c r="H11" s="46"/>
      <c r="I11" s="46"/>
      <c r="J11" s="46"/>
      <c r="K11" s="46"/>
      <c r="L11" s="47">
        <f aca="true" t="shared" si="0" ref="L11:L20">SUM(C11+E11+G11)/3</f>
        <v>8.833333333333334</v>
      </c>
    </row>
    <row r="12" spans="1:12" ht="19.5" customHeight="1">
      <c r="A12" s="154" t="s">
        <v>15</v>
      </c>
      <c r="B12" s="154"/>
      <c r="C12" s="56">
        <v>8</v>
      </c>
      <c r="D12" s="57"/>
      <c r="E12" s="57">
        <v>8</v>
      </c>
      <c r="F12" s="57"/>
      <c r="G12" s="57">
        <v>8.5</v>
      </c>
      <c r="H12" s="57"/>
      <c r="I12" s="57"/>
      <c r="J12" s="57"/>
      <c r="K12" s="57"/>
      <c r="L12" s="47">
        <f t="shared" si="0"/>
        <v>8.166666666666666</v>
      </c>
    </row>
    <row r="13" spans="1:12" ht="19.5" customHeight="1">
      <c r="A13" s="155" t="s">
        <v>16</v>
      </c>
      <c r="B13" s="155"/>
      <c r="C13" s="48">
        <f>(C10+C11+C12)/3</f>
        <v>8.333333333333334</v>
      </c>
      <c r="D13" s="58"/>
      <c r="E13" s="48">
        <f>(E10+E11+E12)/3</f>
        <v>8</v>
      </c>
      <c r="F13" s="58"/>
      <c r="G13" s="48">
        <f>(G10+G11+G12)/3</f>
        <v>8.5</v>
      </c>
      <c r="H13" s="59"/>
      <c r="I13" s="48"/>
      <c r="J13" s="59"/>
      <c r="K13" s="48"/>
      <c r="L13" s="50">
        <f t="shared" si="0"/>
        <v>8.277777777777779</v>
      </c>
    </row>
    <row r="14" spans="1:12" ht="19.5" customHeight="1">
      <c r="A14" s="156" t="s">
        <v>17</v>
      </c>
      <c r="B14" s="156"/>
      <c r="C14" s="45">
        <v>7.5</v>
      </c>
      <c r="D14" s="46"/>
      <c r="E14" s="46">
        <v>8</v>
      </c>
      <c r="F14" s="46"/>
      <c r="G14" s="46">
        <v>8</v>
      </c>
      <c r="H14" s="46"/>
      <c r="I14" s="46"/>
      <c r="J14" s="46"/>
      <c r="K14" s="46"/>
      <c r="L14" s="47">
        <f t="shared" si="0"/>
        <v>7.833333333333333</v>
      </c>
    </row>
    <row r="15" spans="1:12" ht="19.5" customHeight="1">
      <c r="A15" s="156" t="s">
        <v>18</v>
      </c>
      <c r="B15" s="156"/>
      <c r="C15" s="45">
        <v>8</v>
      </c>
      <c r="D15" s="46"/>
      <c r="E15" s="46">
        <v>6.5</v>
      </c>
      <c r="F15" s="46"/>
      <c r="G15" s="46">
        <v>8</v>
      </c>
      <c r="H15" s="46"/>
      <c r="I15" s="46"/>
      <c r="J15" s="46"/>
      <c r="K15" s="46"/>
      <c r="L15" s="47">
        <f t="shared" si="0"/>
        <v>7.5</v>
      </c>
    </row>
    <row r="16" spans="1:12" ht="19.5" customHeight="1">
      <c r="A16" s="156" t="s">
        <v>19</v>
      </c>
      <c r="B16" s="156"/>
      <c r="C16" s="45">
        <v>8</v>
      </c>
      <c r="D16" s="46"/>
      <c r="E16" s="46">
        <v>7</v>
      </c>
      <c r="F16" s="46"/>
      <c r="G16" s="46">
        <v>7.5</v>
      </c>
      <c r="H16" s="46"/>
      <c r="I16" s="46"/>
      <c r="J16" s="46"/>
      <c r="K16" s="46"/>
      <c r="L16" s="47">
        <f t="shared" si="0"/>
        <v>7.5</v>
      </c>
    </row>
    <row r="17" spans="1:12" ht="19.5" customHeight="1">
      <c r="A17" s="154" t="s">
        <v>20</v>
      </c>
      <c r="B17" s="154"/>
      <c r="C17" s="45">
        <v>9</v>
      </c>
      <c r="D17" s="46"/>
      <c r="E17" s="46">
        <v>8</v>
      </c>
      <c r="F17" s="46"/>
      <c r="G17" s="46">
        <v>9</v>
      </c>
      <c r="H17" s="46"/>
      <c r="I17" s="46"/>
      <c r="J17" s="46"/>
      <c r="K17" s="46"/>
      <c r="L17" s="47">
        <f t="shared" si="0"/>
        <v>8.666666666666666</v>
      </c>
    </row>
    <row r="18" spans="1:12" ht="19.5" customHeight="1">
      <c r="A18" s="154" t="s">
        <v>21</v>
      </c>
      <c r="B18" s="154"/>
      <c r="C18" s="45">
        <v>7.5</v>
      </c>
      <c r="D18" s="46"/>
      <c r="E18" s="46">
        <v>7</v>
      </c>
      <c r="F18" s="46"/>
      <c r="G18" s="46">
        <v>7</v>
      </c>
      <c r="H18" s="46"/>
      <c r="I18" s="46"/>
      <c r="J18" s="46"/>
      <c r="K18" s="46"/>
      <c r="L18" s="47">
        <f t="shared" si="0"/>
        <v>7.166666666666667</v>
      </c>
    </row>
    <row r="19" spans="1:12" ht="19.5" customHeight="1">
      <c r="A19" s="155" t="s">
        <v>16</v>
      </c>
      <c r="B19" s="155"/>
      <c r="C19" s="48">
        <f>(C16+C17+C18)/3</f>
        <v>8.166666666666666</v>
      </c>
      <c r="D19" s="59"/>
      <c r="E19" s="48">
        <f>(E16+E17+E18)/3</f>
        <v>7.333333333333333</v>
      </c>
      <c r="F19" s="59"/>
      <c r="G19" s="48">
        <f>(G16+G17+G18)/3</f>
        <v>7.833333333333333</v>
      </c>
      <c r="H19" s="59"/>
      <c r="I19" s="48"/>
      <c r="J19" s="59"/>
      <c r="K19" s="48"/>
      <c r="L19" s="50">
        <f t="shared" si="0"/>
        <v>7.777777777777778</v>
      </c>
    </row>
    <row r="20" spans="1:12" ht="19.5" customHeight="1" thickBot="1">
      <c r="A20" s="157" t="s">
        <v>22</v>
      </c>
      <c r="B20" s="157"/>
      <c r="C20" s="45">
        <v>8</v>
      </c>
      <c r="D20" s="46"/>
      <c r="E20" s="46">
        <v>8</v>
      </c>
      <c r="F20" s="46"/>
      <c r="G20" s="46">
        <v>8</v>
      </c>
      <c r="H20" s="46"/>
      <c r="I20" s="46"/>
      <c r="J20" s="46"/>
      <c r="K20" s="46"/>
      <c r="L20" s="47">
        <f t="shared" si="0"/>
        <v>8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7.921875</v>
      </c>
      <c r="D21" s="160"/>
      <c r="E21" s="159">
        <f>(E6+E7+E8+E13+E14+E15+E19+E20)/8</f>
        <v>7.578125</v>
      </c>
      <c r="F21" s="160"/>
      <c r="G21" s="159">
        <f>(G6+G7+G8+G13+G14+G15+G19+G20)/8</f>
        <v>8.078125</v>
      </c>
      <c r="H21" s="160"/>
      <c r="I21" s="160"/>
      <c r="J21" s="160"/>
      <c r="K21" s="160"/>
      <c r="L21" s="162"/>
      <c r="M21" s="163">
        <f>(C21+E21++G21)/3</f>
        <v>7.859375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Limont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6.666666666666667</v>
      </c>
    </row>
    <row r="28" spans="1:12" ht="19.5" customHeight="1">
      <c r="A28" s="80"/>
      <c r="B28" s="81" t="s">
        <v>28</v>
      </c>
      <c r="C28" s="143">
        <v>6.5</v>
      </c>
      <c r="D28" s="143"/>
      <c r="E28" s="143">
        <v>6.5</v>
      </c>
      <c r="F28" s="143"/>
      <c r="G28" s="143">
        <v>7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7</v>
      </c>
      <c r="D29" s="142"/>
      <c r="E29" s="142">
        <v>7</v>
      </c>
      <c r="F29" s="142"/>
      <c r="G29" s="142">
        <v>8</v>
      </c>
      <c r="H29" s="142"/>
      <c r="I29" s="142"/>
      <c r="J29" s="142"/>
      <c r="K29" s="142"/>
      <c r="L29" s="47">
        <f>SUM(C29+E29+G29)/3</f>
        <v>7.333333333333333</v>
      </c>
    </row>
    <row r="30" spans="1:12" ht="19.5" customHeight="1">
      <c r="A30" s="85"/>
      <c r="B30" s="84" t="s">
        <v>30</v>
      </c>
      <c r="C30" s="90">
        <v>8</v>
      </c>
      <c r="D30" s="90"/>
      <c r="E30" s="90">
        <v>7</v>
      </c>
      <c r="F30" s="90"/>
      <c r="G30" s="90">
        <v>8</v>
      </c>
      <c r="H30" s="90"/>
      <c r="I30" s="90"/>
      <c r="J30" s="90"/>
      <c r="K30" s="90"/>
      <c r="L30" s="47">
        <f>SUM(C30+E30+G30)/3</f>
        <v>7.666666666666667</v>
      </c>
    </row>
    <row r="31" spans="1:12" ht="19.5" customHeight="1">
      <c r="A31" s="87"/>
      <c r="B31" s="84" t="s">
        <v>31</v>
      </c>
      <c r="C31" s="142">
        <v>7.5</v>
      </c>
      <c r="D31" s="142"/>
      <c r="E31" s="142">
        <v>7.5</v>
      </c>
      <c r="F31" s="142"/>
      <c r="G31" s="142">
        <v>8</v>
      </c>
      <c r="H31" s="142"/>
      <c r="I31" s="142"/>
      <c r="J31" s="142"/>
      <c r="K31" s="142"/>
      <c r="L31" s="47">
        <f>SUM(C31+E31+G31)/3</f>
        <v>7.666666666666667</v>
      </c>
    </row>
    <row r="32" spans="1:12" ht="19.5" customHeight="1">
      <c r="A32" s="87"/>
      <c r="B32" s="84" t="s">
        <v>32</v>
      </c>
      <c r="C32" s="90">
        <v>7.5</v>
      </c>
      <c r="D32" s="90"/>
      <c r="E32" s="90">
        <v>8</v>
      </c>
      <c r="F32" s="90"/>
      <c r="G32" s="90">
        <v>8</v>
      </c>
      <c r="H32" s="90"/>
      <c r="I32" s="90"/>
      <c r="J32" s="90"/>
      <c r="K32" s="90"/>
      <c r="L32" s="47">
        <f>SUM(C32+E32+G32)/3</f>
        <v>7.833333333333333</v>
      </c>
    </row>
    <row r="33" spans="1:12" ht="19.5" customHeight="1">
      <c r="A33" s="88"/>
      <c r="B33" s="89" t="s">
        <v>33</v>
      </c>
      <c r="C33" s="90">
        <v>7.5</v>
      </c>
      <c r="D33" s="90"/>
      <c r="E33" s="90">
        <v>7.5</v>
      </c>
      <c r="F33" s="90"/>
      <c r="G33" s="90">
        <v>7.5</v>
      </c>
      <c r="H33" s="90"/>
      <c r="I33" s="90"/>
      <c r="J33" s="90"/>
      <c r="K33" s="90"/>
      <c r="L33" s="47">
        <f>SUM(C33+E33+G33)/3</f>
        <v>7.5</v>
      </c>
    </row>
    <row r="34" spans="1:12" ht="19.5" customHeight="1" thickBot="1">
      <c r="A34" s="91" t="s">
        <v>34</v>
      </c>
      <c r="B34" s="92"/>
      <c r="C34" s="144">
        <f>(C28+C29+C30+C31+C32+C33)/6</f>
        <v>7.333333333333333</v>
      </c>
      <c r="D34" s="144"/>
      <c r="E34" s="144">
        <f>(E28+E29+E30+E31+E32+E33)/6</f>
        <v>7.25</v>
      </c>
      <c r="F34" s="144"/>
      <c r="G34" s="144">
        <f>(G28+G29+G30+G31+G32+G33)/6</f>
        <v>7.75</v>
      </c>
      <c r="H34" s="144"/>
      <c r="I34" s="144"/>
      <c r="J34" s="144"/>
      <c r="K34" s="144"/>
      <c r="L34" s="145">
        <f>(C34+E34+G34)/3</f>
        <v>7.444444444444444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8.5</v>
      </c>
      <c r="D36" s="75">
        <f>(C36*4)</f>
        <v>34</v>
      </c>
      <c r="E36" s="101">
        <f aca="true" t="shared" si="1" ref="E36:E42">C36</f>
        <v>8.5</v>
      </c>
      <c r="F36" s="75">
        <f>(E36*4)</f>
        <v>34</v>
      </c>
      <c r="G36" s="101">
        <f aca="true" t="shared" si="2" ref="G36:G42">E36</f>
        <v>8.5</v>
      </c>
      <c r="H36" s="75">
        <f>(G36*4)</f>
        <v>34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8.5</v>
      </c>
      <c r="D37" s="104"/>
      <c r="E37" s="101">
        <f t="shared" si="1"/>
        <v>8.5</v>
      </c>
      <c r="F37" s="104"/>
      <c r="G37" s="101">
        <f t="shared" si="2"/>
        <v>8.5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8.5</v>
      </c>
      <c r="D38" s="104"/>
      <c r="E38" s="101">
        <f t="shared" si="1"/>
        <v>8.5</v>
      </c>
      <c r="F38" s="104"/>
      <c r="G38" s="101">
        <f t="shared" si="2"/>
        <v>8.5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34.666666666666664</v>
      </c>
      <c r="E39" s="101">
        <f t="shared" si="1"/>
        <v>9</v>
      </c>
      <c r="F39" s="106">
        <f>(E37+E38+E39)/3*4</f>
        <v>34.666666666666664</v>
      </c>
      <c r="G39" s="101">
        <f t="shared" si="2"/>
        <v>9</v>
      </c>
      <c r="H39" s="106">
        <f>(G37+G38+G39)/3*4</f>
        <v>34.666666666666664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8.5</v>
      </c>
      <c r="D40" s="104">
        <f>(C40*3)</f>
        <v>25.5</v>
      </c>
      <c r="E40" s="101">
        <f t="shared" si="1"/>
        <v>8.5</v>
      </c>
      <c r="F40" s="104">
        <f>(E40*3)</f>
        <v>25.5</v>
      </c>
      <c r="G40" s="101">
        <f t="shared" si="2"/>
        <v>8.5</v>
      </c>
      <c r="H40" s="104">
        <f>(G40*3)</f>
        <v>25.5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8.5</v>
      </c>
      <c r="D41" s="69">
        <f>(C41)</f>
        <v>8.5</v>
      </c>
      <c r="E41" s="111">
        <f t="shared" si="1"/>
        <v>8.5</v>
      </c>
      <c r="F41" s="69">
        <f>(E41)</f>
        <v>8.5</v>
      </c>
      <c r="G41" s="111">
        <f t="shared" si="2"/>
        <v>8.5</v>
      </c>
      <c r="H41" s="69">
        <f>(G41)</f>
        <v>8.5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8.5</v>
      </c>
      <c r="D42" s="104">
        <f>(C42*4)</f>
        <v>34</v>
      </c>
      <c r="E42" s="113">
        <f t="shared" si="1"/>
        <v>8.5</v>
      </c>
      <c r="F42" s="104">
        <f>(E42*4)</f>
        <v>34</v>
      </c>
      <c r="G42" s="113">
        <f t="shared" si="2"/>
        <v>8.5</v>
      </c>
      <c r="H42" s="104">
        <f>(G42*4)</f>
        <v>34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8.541666666666666</v>
      </c>
      <c r="D43" s="117"/>
      <c r="E43" s="116">
        <f>(F36+F39+F40+F41+F42)/16</f>
        <v>8.541666666666666</v>
      </c>
      <c r="F43" s="117"/>
      <c r="G43" s="116">
        <f>(H36+H39+H40+H41+H42)/16</f>
        <v>8.541666666666666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175</v>
      </c>
      <c r="D44" s="101"/>
      <c r="E44" s="101">
        <f>C44</f>
        <v>175</v>
      </c>
      <c r="F44" s="101"/>
      <c r="G44" s="101">
        <f>E44</f>
        <v>175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185</v>
      </c>
      <c r="D45" s="113"/>
      <c r="E45" s="113">
        <f>C45</f>
        <v>185</v>
      </c>
      <c r="F45" s="113"/>
      <c r="G45" s="113">
        <f>E45</f>
        <v>185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201</v>
      </c>
      <c r="D46" s="113"/>
      <c r="E46" s="113">
        <f>C46</f>
        <v>201</v>
      </c>
      <c r="F46" s="113"/>
      <c r="G46" s="113">
        <f>E46</f>
        <v>201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23</v>
      </c>
      <c r="D47" s="113"/>
      <c r="E47" s="113">
        <f>C47</f>
        <v>23</v>
      </c>
      <c r="F47" s="113"/>
      <c r="G47" s="113">
        <f>E47</f>
        <v>23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137</v>
      </c>
      <c r="B4" s="28" t="s">
        <v>103</v>
      </c>
      <c r="C4" s="29" t="s">
        <v>3</v>
      </c>
      <c r="D4" s="30"/>
      <c r="E4" s="31" t="s">
        <v>138</v>
      </c>
      <c r="F4" s="32"/>
      <c r="G4" s="33"/>
      <c r="H4" s="34" t="s">
        <v>4</v>
      </c>
      <c r="I4" s="35" t="s">
        <v>139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8</v>
      </c>
      <c r="D6" s="46"/>
      <c r="E6" s="46">
        <v>7</v>
      </c>
      <c r="F6" s="46"/>
      <c r="G6" s="46">
        <v>8</v>
      </c>
      <c r="H6" s="46"/>
      <c r="I6" s="46"/>
      <c r="J6" s="46"/>
      <c r="K6" s="46"/>
      <c r="L6" s="47">
        <f>SUM(C6+E6+G6)/3</f>
        <v>7.666666666666667</v>
      </c>
    </row>
    <row r="7" spans="1:12" ht="19.5" customHeight="1">
      <c r="A7" s="151" t="s">
        <v>10</v>
      </c>
      <c r="B7" s="151"/>
      <c r="C7" s="48">
        <f>SUM(C34)</f>
        <v>7.833333333333333</v>
      </c>
      <c r="D7" s="49"/>
      <c r="E7" s="48">
        <f>SUM(E34)</f>
        <v>7.75</v>
      </c>
      <c r="F7" s="49"/>
      <c r="G7" s="48">
        <f>SUM(G34)</f>
        <v>7.833333333333333</v>
      </c>
      <c r="H7" s="49"/>
      <c r="I7" s="48"/>
      <c r="J7" s="49"/>
      <c r="K7" s="48"/>
      <c r="L7" s="50">
        <f>SUM(C7+E7+G7)/3</f>
        <v>7.8055555555555545</v>
      </c>
    </row>
    <row r="8" spans="1:12" ht="19.5" customHeight="1">
      <c r="A8" s="151" t="s">
        <v>11</v>
      </c>
      <c r="B8" s="151"/>
      <c r="C8" s="51">
        <f>C43</f>
        <v>8.697916666666666</v>
      </c>
      <c r="D8" s="52"/>
      <c r="E8" s="51">
        <f>E43</f>
        <v>8.697916666666666</v>
      </c>
      <c r="F8" s="52"/>
      <c r="G8" s="51">
        <f>G43</f>
        <v>8.697916666666666</v>
      </c>
      <c r="H8" s="52"/>
      <c r="I8" s="51"/>
      <c r="J8" s="52"/>
      <c r="K8" s="51"/>
      <c r="L8" s="50">
        <f>SUM(C8+E8+G8)/3</f>
        <v>8.697916666666666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7.333333333333333</v>
      </c>
    </row>
    <row r="10" spans="1:12" ht="19.5" customHeight="1">
      <c r="A10" s="55" t="s">
        <v>13</v>
      </c>
      <c r="B10" s="10"/>
      <c r="C10" s="56">
        <v>7.5</v>
      </c>
      <c r="D10" s="57"/>
      <c r="E10" s="57">
        <v>7</v>
      </c>
      <c r="F10" s="57"/>
      <c r="G10" s="57">
        <v>7.5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7.5</v>
      </c>
      <c r="D11" s="46"/>
      <c r="E11" s="46">
        <v>6.5</v>
      </c>
      <c r="F11" s="46"/>
      <c r="G11" s="46">
        <v>7.5</v>
      </c>
      <c r="H11" s="46"/>
      <c r="I11" s="46"/>
      <c r="J11" s="46"/>
      <c r="K11" s="46"/>
      <c r="L11" s="47">
        <f aca="true" t="shared" si="0" ref="L11:L20">SUM(C11+E11+G11)/3</f>
        <v>7.166666666666667</v>
      </c>
    </row>
    <row r="12" spans="1:12" ht="19.5" customHeight="1">
      <c r="A12" s="154" t="s">
        <v>15</v>
      </c>
      <c r="B12" s="154"/>
      <c r="C12" s="56">
        <v>7.5</v>
      </c>
      <c r="D12" s="57"/>
      <c r="E12" s="57">
        <v>6.5</v>
      </c>
      <c r="F12" s="57"/>
      <c r="G12" s="57">
        <v>8</v>
      </c>
      <c r="H12" s="57"/>
      <c r="I12" s="57"/>
      <c r="J12" s="57"/>
      <c r="K12" s="57"/>
      <c r="L12" s="47">
        <f t="shared" si="0"/>
        <v>7.333333333333333</v>
      </c>
    </row>
    <row r="13" spans="1:12" ht="19.5" customHeight="1">
      <c r="A13" s="155" t="s">
        <v>16</v>
      </c>
      <c r="B13" s="155"/>
      <c r="C13" s="48">
        <f>(C10+C11+C12)/3</f>
        <v>7.5</v>
      </c>
      <c r="D13" s="58"/>
      <c r="E13" s="48">
        <f>(E10+E11+E12)/3</f>
        <v>6.666666666666667</v>
      </c>
      <c r="F13" s="58"/>
      <c r="G13" s="48">
        <f>(G10+G11+G12)/3</f>
        <v>7.666666666666667</v>
      </c>
      <c r="H13" s="59"/>
      <c r="I13" s="48"/>
      <c r="J13" s="59"/>
      <c r="K13" s="48"/>
      <c r="L13" s="50">
        <f t="shared" si="0"/>
        <v>7.277777777777779</v>
      </c>
    </row>
    <row r="14" spans="1:12" ht="19.5" customHeight="1">
      <c r="A14" s="156" t="s">
        <v>17</v>
      </c>
      <c r="B14" s="156"/>
      <c r="C14" s="45">
        <v>7</v>
      </c>
      <c r="D14" s="46"/>
      <c r="E14" s="46">
        <v>6.5</v>
      </c>
      <c r="F14" s="46"/>
      <c r="G14" s="46">
        <v>6.5</v>
      </c>
      <c r="H14" s="46"/>
      <c r="I14" s="46"/>
      <c r="J14" s="46"/>
      <c r="K14" s="46"/>
      <c r="L14" s="47">
        <f t="shared" si="0"/>
        <v>6.666666666666667</v>
      </c>
    </row>
    <row r="15" spans="1:12" ht="19.5" customHeight="1">
      <c r="A15" s="156" t="s">
        <v>18</v>
      </c>
      <c r="B15" s="156"/>
      <c r="C15" s="45">
        <v>8.5</v>
      </c>
      <c r="D15" s="46"/>
      <c r="E15" s="46">
        <v>7.5</v>
      </c>
      <c r="F15" s="46"/>
      <c r="G15" s="46">
        <v>8.5</v>
      </c>
      <c r="H15" s="46"/>
      <c r="I15" s="46"/>
      <c r="J15" s="46"/>
      <c r="K15" s="46"/>
      <c r="L15" s="47">
        <f t="shared" si="0"/>
        <v>8.166666666666666</v>
      </c>
    </row>
    <row r="16" spans="1:12" ht="19.5" customHeight="1">
      <c r="A16" s="156" t="s">
        <v>19</v>
      </c>
      <c r="B16" s="156"/>
      <c r="C16" s="45">
        <v>8</v>
      </c>
      <c r="D16" s="46"/>
      <c r="E16" s="46">
        <v>9</v>
      </c>
      <c r="F16" s="46"/>
      <c r="G16" s="46">
        <v>8.5</v>
      </c>
      <c r="H16" s="46"/>
      <c r="I16" s="46"/>
      <c r="J16" s="46"/>
      <c r="K16" s="46"/>
      <c r="L16" s="47">
        <f t="shared" si="0"/>
        <v>8.5</v>
      </c>
    </row>
    <row r="17" spans="1:12" ht="19.5" customHeight="1">
      <c r="A17" s="154" t="s">
        <v>20</v>
      </c>
      <c r="B17" s="154"/>
      <c r="C17" s="45">
        <v>7</v>
      </c>
      <c r="D17" s="46"/>
      <c r="E17" s="46">
        <v>6.5</v>
      </c>
      <c r="F17" s="46"/>
      <c r="G17" s="46">
        <v>6.5</v>
      </c>
      <c r="H17" s="46"/>
      <c r="I17" s="46"/>
      <c r="J17" s="46"/>
      <c r="K17" s="46"/>
      <c r="L17" s="47">
        <f t="shared" si="0"/>
        <v>6.666666666666667</v>
      </c>
    </row>
    <row r="18" spans="1:12" ht="19.5" customHeight="1">
      <c r="A18" s="154" t="s">
        <v>21</v>
      </c>
      <c r="B18" s="154"/>
      <c r="C18" s="45">
        <v>7.5</v>
      </c>
      <c r="D18" s="46"/>
      <c r="E18" s="46">
        <v>7</v>
      </c>
      <c r="F18" s="46"/>
      <c r="G18" s="46">
        <v>7</v>
      </c>
      <c r="H18" s="46"/>
      <c r="I18" s="46"/>
      <c r="J18" s="46"/>
      <c r="K18" s="46"/>
      <c r="L18" s="47">
        <f t="shared" si="0"/>
        <v>7.166666666666667</v>
      </c>
    </row>
    <row r="19" spans="1:12" ht="19.5" customHeight="1">
      <c r="A19" s="155" t="s">
        <v>16</v>
      </c>
      <c r="B19" s="155"/>
      <c r="C19" s="48">
        <f>(C16+C17+C18)/3</f>
        <v>7.5</v>
      </c>
      <c r="D19" s="59"/>
      <c r="E19" s="48">
        <f>(E16+E17+E18)/3</f>
        <v>7.5</v>
      </c>
      <c r="F19" s="59"/>
      <c r="G19" s="48">
        <f>(G16+G17+G18)/3</f>
        <v>7.333333333333333</v>
      </c>
      <c r="H19" s="59"/>
      <c r="I19" s="48"/>
      <c r="J19" s="59"/>
      <c r="K19" s="48"/>
      <c r="L19" s="50">
        <f t="shared" si="0"/>
        <v>7.444444444444444</v>
      </c>
    </row>
    <row r="20" spans="1:12" ht="19.5" customHeight="1" thickBot="1">
      <c r="A20" s="157" t="s">
        <v>22</v>
      </c>
      <c r="B20" s="157"/>
      <c r="C20" s="45">
        <v>7.5</v>
      </c>
      <c r="D20" s="46"/>
      <c r="E20" s="46">
        <v>7</v>
      </c>
      <c r="F20" s="46"/>
      <c r="G20" s="46">
        <v>7</v>
      </c>
      <c r="H20" s="46"/>
      <c r="I20" s="46"/>
      <c r="J20" s="46"/>
      <c r="K20" s="46"/>
      <c r="L20" s="47">
        <f t="shared" si="0"/>
        <v>7.166666666666667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7.81640625</v>
      </c>
      <c r="D21" s="160"/>
      <c r="E21" s="159">
        <f>(E6+E7+E8+E13+E14+E15+E19+E20)/8</f>
        <v>7.326822916666666</v>
      </c>
      <c r="F21" s="160"/>
      <c r="G21" s="159">
        <f>(G6+G7+G8+G13+G14+G15+G19+G20)/8</f>
        <v>7.69140625</v>
      </c>
      <c r="H21" s="160"/>
      <c r="I21" s="160"/>
      <c r="J21" s="160"/>
      <c r="K21" s="160"/>
      <c r="L21" s="162"/>
      <c r="M21" s="163">
        <f>(C21+E21++G21)/3</f>
        <v>7.611545138888888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Altaj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7.333333333333333</v>
      </c>
    </row>
    <row r="28" spans="1:12" ht="19.5" customHeight="1">
      <c r="A28" s="80"/>
      <c r="B28" s="81" t="s">
        <v>28</v>
      </c>
      <c r="C28" s="143">
        <v>7.5</v>
      </c>
      <c r="D28" s="143"/>
      <c r="E28" s="143">
        <v>7</v>
      </c>
      <c r="F28" s="143"/>
      <c r="G28" s="143">
        <v>7.5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7</v>
      </c>
      <c r="D29" s="142"/>
      <c r="E29" s="142">
        <v>7.5</v>
      </c>
      <c r="F29" s="142"/>
      <c r="G29" s="142">
        <v>8</v>
      </c>
      <c r="H29" s="142"/>
      <c r="I29" s="142"/>
      <c r="J29" s="142"/>
      <c r="K29" s="142"/>
      <c r="L29" s="47">
        <f>SUM(C29+E29+G29)/3</f>
        <v>7.5</v>
      </c>
    </row>
    <row r="30" spans="1:12" ht="19.5" customHeight="1">
      <c r="A30" s="85"/>
      <c r="B30" s="84" t="s">
        <v>30</v>
      </c>
      <c r="C30" s="90">
        <v>8.5</v>
      </c>
      <c r="D30" s="90"/>
      <c r="E30" s="90">
        <v>7.5</v>
      </c>
      <c r="F30" s="90"/>
      <c r="G30" s="90">
        <v>8</v>
      </c>
      <c r="H30" s="90"/>
      <c r="I30" s="90"/>
      <c r="J30" s="90"/>
      <c r="K30" s="90"/>
      <c r="L30" s="47">
        <f>SUM(C30+E30+G30)/3</f>
        <v>8</v>
      </c>
    </row>
    <row r="31" spans="1:12" ht="19.5" customHeight="1">
      <c r="A31" s="87"/>
      <c r="B31" s="84" t="s">
        <v>31</v>
      </c>
      <c r="C31" s="142">
        <v>8.5</v>
      </c>
      <c r="D31" s="142"/>
      <c r="E31" s="142">
        <v>8</v>
      </c>
      <c r="F31" s="142"/>
      <c r="G31" s="142">
        <v>8</v>
      </c>
      <c r="H31" s="142"/>
      <c r="I31" s="142"/>
      <c r="J31" s="142"/>
      <c r="K31" s="142"/>
      <c r="L31" s="47">
        <f>SUM(C31+E31+G31)/3</f>
        <v>8.166666666666666</v>
      </c>
    </row>
    <row r="32" spans="1:12" ht="19.5" customHeight="1">
      <c r="A32" s="87"/>
      <c r="B32" s="84" t="s">
        <v>32</v>
      </c>
      <c r="C32" s="90">
        <v>8</v>
      </c>
      <c r="D32" s="90"/>
      <c r="E32" s="90">
        <v>8.5</v>
      </c>
      <c r="F32" s="90"/>
      <c r="G32" s="90">
        <v>8</v>
      </c>
      <c r="H32" s="90"/>
      <c r="I32" s="90"/>
      <c r="J32" s="90"/>
      <c r="K32" s="90"/>
      <c r="L32" s="47">
        <f>SUM(C32+E32+G32)/3</f>
        <v>8.166666666666666</v>
      </c>
    </row>
    <row r="33" spans="1:12" ht="19.5" customHeight="1">
      <c r="A33" s="88"/>
      <c r="B33" s="89" t="s">
        <v>33</v>
      </c>
      <c r="C33" s="90">
        <v>7.5</v>
      </c>
      <c r="D33" s="90"/>
      <c r="E33" s="90">
        <v>8</v>
      </c>
      <c r="F33" s="90"/>
      <c r="G33" s="90">
        <v>7.5</v>
      </c>
      <c r="H33" s="90"/>
      <c r="I33" s="90"/>
      <c r="J33" s="90"/>
      <c r="K33" s="90"/>
      <c r="L33" s="47">
        <f>SUM(C33+E33+G33)/3</f>
        <v>7.666666666666667</v>
      </c>
    </row>
    <row r="34" spans="1:12" ht="19.5" customHeight="1" thickBot="1">
      <c r="A34" s="91" t="s">
        <v>34</v>
      </c>
      <c r="B34" s="92"/>
      <c r="C34" s="144">
        <f>(C28+C29+C30+C31+C32+C33)/6</f>
        <v>7.833333333333333</v>
      </c>
      <c r="D34" s="144"/>
      <c r="E34" s="144">
        <f>(E28+E29+E30+E31+E32+E33)/6</f>
        <v>7.75</v>
      </c>
      <c r="F34" s="144"/>
      <c r="G34" s="144">
        <f>(G28+G29+G30+G31+G32+G33)/6</f>
        <v>7.833333333333333</v>
      </c>
      <c r="H34" s="144"/>
      <c r="I34" s="144"/>
      <c r="J34" s="144"/>
      <c r="K34" s="144"/>
      <c r="L34" s="145">
        <f>(C34+E34+G34)/3</f>
        <v>7.8055555555555545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9</v>
      </c>
      <c r="D36" s="75">
        <f>(C36*4)</f>
        <v>36</v>
      </c>
      <c r="E36" s="101">
        <f aca="true" t="shared" si="1" ref="E36:E42">C36</f>
        <v>9</v>
      </c>
      <c r="F36" s="75">
        <f>(E36*4)</f>
        <v>36</v>
      </c>
      <c r="G36" s="101">
        <f aca="true" t="shared" si="2" ref="G36:G42">E36</f>
        <v>9</v>
      </c>
      <c r="H36" s="75">
        <f>(G36*4)</f>
        <v>36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8.5</v>
      </c>
      <c r="D37" s="104"/>
      <c r="E37" s="101">
        <f t="shared" si="1"/>
        <v>8.5</v>
      </c>
      <c r="F37" s="104"/>
      <c r="G37" s="101">
        <f t="shared" si="2"/>
        <v>8.5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8.5</v>
      </c>
      <c r="D38" s="104"/>
      <c r="E38" s="101">
        <f t="shared" si="1"/>
        <v>8.5</v>
      </c>
      <c r="F38" s="104"/>
      <c r="G38" s="101">
        <f t="shared" si="2"/>
        <v>8.5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34.666666666666664</v>
      </c>
      <c r="E39" s="101">
        <f t="shared" si="1"/>
        <v>9</v>
      </c>
      <c r="F39" s="106">
        <f>(E37+E38+E39)/3*4</f>
        <v>34.666666666666664</v>
      </c>
      <c r="G39" s="101">
        <f t="shared" si="2"/>
        <v>9</v>
      </c>
      <c r="H39" s="106">
        <f>(G37+G38+G39)/3*4</f>
        <v>34.666666666666664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8.5</v>
      </c>
      <c r="D40" s="104">
        <f>(C40*3)</f>
        <v>25.5</v>
      </c>
      <c r="E40" s="101">
        <f t="shared" si="1"/>
        <v>8.5</v>
      </c>
      <c r="F40" s="104">
        <f>(E40*3)</f>
        <v>25.5</v>
      </c>
      <c r="G40" s="101">
        <f t="shared" si="2"/>
        <v>8.5</v>
      </c>
      <c r="H40" s="104">
        <f>(G40*3)</f>
        <v>25.5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9</v>
      </c>
      <c r="D41" s="69">
        <f>(C41)</f>
        <v>9</v>
      </c>
      <c r="E41" s="111">
        <f t="shared" si="1"/>
        <v>9</v>
      </c>
      <c r="F41" s="69">
        <f>(E41)</f>
        <v>9</v>
      </c>
      <c r="G41" s="111">
        <f t="shared" si="2"/>
        <v>9</v>
      </c>
      <c r="H41" s="69">
        <f>(G41)</f>
        <v>9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8.5</v>
      </c>
      <c r="D42" s="104">
        <f>(C42*4)</f>
        <v>34</v>
      </c>
      <c r="E42" s="113">
        <f t="shared" si="1"/>
        <v>8.5</v>
      </c>
      <c r="F42" s="104">
        <f>(E42*4)</f>
        <v>34</v>
      </c>
      <c r="G42" s="113">
        <f t="shared" si="2"/>
        <v>8.5</v>
      </c>
      <c r="H42" s="104">
        <f>(G42*4)</f>
        <v>34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8.697916666666666</v>
      </c>
      <c r="D43" s="117"/>
      <c r="E43" s="116">
        <f>(F36+F39+F40+F41+F42)/16</f>
        <v>8.697916666666666</v>
      </c>
      <c r="F43" s="117"/>
      <c r="G43" s="116">
        <f>(H36+H39+H40+H41+H42)/16</f>
        <v>8.697916666666666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173</v>
      </c>
      <c r="D44" s="101"/>
      <c r="E44" s="101">
        <f>C44</f>
        <v>173</v>
      </c>
      <c r="F44" s="101"/>
      <c r="G44" s="101">
        <f>E44</f>
        <v>173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181</v>
      </c>
      <c r="D45" s="113"/>
      <c r="E45" s="113">
        <f>C45</f>
        <v>181</v>
      </c>
      <c r="F45" s="113"/>
      <c r="G45" s="113">
        <f>E45</f>
        <v>181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195</v>
      </c>
      <c r="D46" s="113"/>
      <c r="E46" s="113">
        <f>C46</f>
        <v>195</v>
      </c>
      <c r="F46" s="113"/>
      <c r="G46" s="113">
        <f>E46</f>
        <v>195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23.5</v>
      </c>
      <c r="D47" s="113"/>
      <c r="E47" s="113">
        <f>C47</f>
        <v>23.5</v>
      </c>
      <c r="F47" s="113"/>
      <c r="G47" s="113">
        <f>E47</f>
        <v>23.5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86</v>
      </c>
      <c r="B4" s="28" t="s">
        <v>104</v>
      </c>
      <c r="C4" s="29" t="s">
        <v>3</v>
      </c>
      <c r="D4" s="30"/>
      <c r="E4" s="31" t="s">
        <v>140</v>
      </c>
      <c r="F4" s="32"/>
      <c r="G4" s="33"/>
      <c r="H4" s="34" t="s">
        <v>4</v>
      </c>
      <c r="I4" s="35" t="s">
        <v>141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7.5</v>
      </c>
      <c r="D6" s="46"/>
      <c r="E6" s="46">
        <v>6.5</v>
      </c>
      <c r="F6" s="46"/>
      <c r="G6" s="46">
        <v>6.5</v>
      </c>
      <c r="H6" s="46"/>
      <c r="I6" s="46"/>
      <c r="J6" s="46"/>
      <c r="K6" s="46"/>
      <c r="L6" s="47">
        <f>SUM(C6+E6+G6)/3</f>
        <v>6.833333333333333</v>
      </c>
    </row>
    <row r="7" spans="1:12" ht="19.5" customHeight="1">
      <c r="A7" s="151" t="s">
        <v>10</v>
      </c>
      <c r="B7" s="151"/>
      <c r="C7" s="48">
        <f>SUM(C34)</f>
        <v>7.083333333333333</v>
      </c>
      <c r="D7" s="49"/>
      <c r="E7" s="48">
        <f>SUM(E34)</f>
        <v>6.75</v>
      </c>
      <c r="F7" s="49"/>
      <c r="G7" s="48">
        <f>SUM(G34)</f>
        <v>6.5</v>
      </c>
      <c r="H7" s="49"/>
      <c r="I7" s="48"/>
      <c r="J7" s="49"/>
      <c r="K7" s="48"/>
      <c r="L7" s="50">
        <f>SUM(C7+E7+G7)/3</f>
        <v>6.777777777777778</v>
      </c>
    </row>
    <row r="8" spans="1:12" ht="19.5" customHeight="1">
      <c r="A8" s="151" t="s">
        <v>11</v>
      </c>
      <c r="B8" s="151"/>
      <c r="C8" s="51">
        <f>C43</f>
        <v>8.583333333333334</v>
      </c>
      <c r="D8" s="52"/>
      <c r="E8" s="51">
        <f>E43</f>
        <v>8.583333333333334</v>
      </c>
      <c r="F8" s="52"/>
      <c r="G8" s="51">
        <f>G43</f>
        <v>8.583333333333334</v>
      </c>
      <c r="H8" s="52"/>
      <c r="I8" s="51"/>
      <c r="J8" s="52"/>
      <c r="K8" s="51"/>
      <c r="L8" s="50">
        <f>SUM(C8+E8+G8)/3</f>
        <v>8.583333333333334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7.5</v>
      </c>
    </row>
    <row r="10" spans="1:12" ht="19.5" customHeight="1">
      <c r="A10" s="55" t="s">
        <v>13</v>
      </c>
      <c r="B10" s="10"/>
      <c r="C10" s="56">
        <v>7.5</v>
      </c>
      <c r="D10" s="57"/>
      <c r="E10" s="57">
        <v>7.5</v>
      </c>
      <c r="F10" s="57"/>
      <c r="G10" s="57">
        <v>7.5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8</v>
      </c>
      <c r="D11" s="46"/>
      <c r="E11" s="46">
        <v>7</v>
      </c>
      <c r="F11" s="46"/>
      <c r="G11" s="46">
        <v>7.5</v>
      </c>
      <c r="H11" s="46"/>
      <c r="I11" s="46"/>
      <c r="J11" s="46"/>
      <c r="K11" s="46"/>
      <c r="L11" s="47">
        <f aca="true" t="shared" si="0" ref="L11:L20">SUM(C11+E11+G11)/3</f>
        <v>7.5</v>
      </c>
    </row>
    <row r="12" spans="1:12" ht="19.5" customHeight="1">
      <c r="A12" s="154" t="s">
        <v>15</v>
      </c>
      <c r="B12" s="154"/>
      <c r="C12" s="56">
        <v>7.5</v>
      </c>
      <c r="D12" s="57"/>
      <c r="E12" s="57">
        <v>7</v>
      </c>
      <c r="F12" s="57"/>
      <c r="G12" s="57">
        <v>7.5</v>
      </c>
      <c r="H12" s="57"/>
      <c r="I12" s="57"/>
      <c r="J12" s="57"/>
      <c r="K12" s="57"/>
      <c r="L12" s="47">
        <f t="shared" si="0"/>
        <v>7.333333333333333</v>
      </c>
    </row>
    <row r="13" spans="1:12" ht="19.5" customHeight="1">
      <c r="A13" s="155" t="s">
        <v>16</v>
      </c>
      <c r="B13" s="155"/>
      <c r="C13" s="48">
        <f>(C10+C11+C12)/3</f>
        <v>7.666666666666667</v>
      </c>
      <c r="D13" s="58"/>
      <c r="E13" s="48">
        <f>(E10+E11+E12)/3</f>
        <v>7.166666666666667</v>
      </c>
      <c r="F13" s="58"/>
      <c r="G13" s="48">
        <f>(G10+G11+G12)/3</f>
        <v>7.5</v>
      </c>
      <c r="H13" s="59"/>
      <c r="I13" s="48"/>
      <c r="J13" s="59"/>
      <c r="K13" s="48"/>
      <c r="L13" s="50">
        <f t="shared" si="0"/>
        <v>7.4444444444444455</v>
      </c>
    </row>
    <row r="14" spans="1:12" ht="19.5" customHeight="1">
      <c r="A14" s="156" t="s">
        <v>17</v>
      </c>
      <c r="B14" s="156"/>
      <c r="C14" s="45">
        <v>8</v>
      </c>
      <c r="D14" s="46"/>
      <c r="E14" s="46">
        <v>8</v>
      </c>
      <c r="F14" s="46"/>
      <c r="G14" s="46">
        <v>7.5</v>
      </c>
      <c r="H14" s="46"/>
      <c r="I14" s="46"/>
      <c r="J14" s="46"/>
      <c r="K14" s="46"/>
      <c r="L14" s="47">
        <f t="shared" si="0"/>
        <v>7.833333333333333</v>
      </c>
    </row>
    <row r="15" spans="1:12" ht="19.5" customHeight="1">
      <c r="A15" s="156" t="s">
        <v>18</v>
      </c>
      <c r="B15" s="156"/>
      <c r="C15" s="45">
        <v>8</v>
      </c>
      <c r="D15" s="46"/>
      <c r="E15" s="46">
        <v>6.5</v>
      </c>
      <c r="F15" s="46"/>
      <c r="G15" s="46">
        <v>7.5</v>
      </c>
      <c r="H15" s="46"/>
      <c r="I15" s="46"/>
      <c r="J15" s="46"/>
      <c r="K15" s="46"/>
      <c r="L15" s="47">
        <f t="shared" si="0"/>
        <v>7.333333333333333</v>
      </c>
    </row>
    <row r="16" spans="1:12" ht="19.5" customHeight="1">
      <c r="A16" s="156" t="s">
        <v>19</v>
      </c>
      <c r="B16" s="156"/>
      <c r="C16" s="45">
        <v>7.5</v>
      </c>
      <c r="D16" s="46"/>
      <c r="E16" s="46">
        <v>7</v>
      </c>
      <c r="F16" s="46"/>
      <c r="G16" s="46">
        <v>7</v>
      </c>
      <c r="H16" s="46"/>
      <c r="I16" s="46"/>
      <c r="J16" s="46"/>
      <c r="K16" s="46"/>
      <c r="L16" s="47">
        <f t="shared" si="0"/>
        <v>7.166666666666667</v>
      </c>
    </row>
    <row r="17" spans="1:12" ht="19.5" customHeight="1">
      <c r="A17" s="154" t="s">
        <v>20</v>
      </c>
      <c r="B17" s="154"/>
      <c r="C17" s="45">
        <v>6.5</v>
      </c>
      <c r="D17" s="46"/>
      <c r="E17" s="46">
        <v>6.5</v>
      </c>
      <c r="F17" s="46"/>
      <c r="G17" s="46">
        <v>6.5</v>
      </c>
      <c r="H17" s="46"/>
      <c r="I17" s="46"/>
      <c r="J17" s="46"/>
      <c r="K17" s="46"/>
      <c r="L17" s="47">
        <f t="shared" si="0"/>
        <v>6.5</v>
      </c>
    </row>
    <row r="18" spans="1:12" ht="19.5" customHeight="1">
      <c r="A18" s="154" t="s">
        <v>21</v>
      </c>
      <c r="B18" s="154"/>
      <c r="C18" s="45">
        <v>8</v>
      </c>
      <c r="D18" s="46"/>
      <c r="E18" s="46">
        <v>7</v>
      </c>
      <c r="F18" s="46"/>
      <c r="G18" s="46">
        <v>8</v>
      </c>
      <c r="H18" s="46"/>
      <c r="I18" s="46"/>
      <c r="J18" s="46"/>
      <c r="K18" s="46"/>
      <c r="L18" s="47">
        <f t="shared" si="0"/>
        <v>7.666666666666667</v>
      </c>
    </row>
    <row r="19" spans="1:12" ht="19.5" customHeight="1">
      <c r="A19" s="155" t="s">
        <v>16</v>
      </c>
      <c r="B19" s="155"/>
      <c r="C19" s="48">
        <f>(C16+C17+C18)/3</f>
        <v>7.333333333333333</v>
      </c>
      <c r="D19" s="59"/>
      <c r="E19" s="48">
        <f>(E16+E17+E18)/3</f>
        <v>6.833333333333333</v>
      </c>
      <c r="F19" s="59"/>
      <c r="G19" s="48">
        <f>(G16+G17+G18)/3</f>
        <v>7.166666666666667</v>
      </c>
      <c r="H19" s="59"/>
      <c r="I19" s="48"/>
      <c r="J19" s="59"/>
      <c r="K19" s="48"/>
      <c r="L19" s="50">
        <f t="shared" si="0"/>
        <v>7.111111111111111</v>
      </c>
    </row>
    <row r="20" spans="1:12" ht="19.5" customHeight="1" thickBot="1">
      <c r="A20" s="157" t="s">
        <v>22</v>
      </c>
      <c r="B20" s="157"/>
      <c r="C20" s="45">
        <v>7.5</v>
      </c>
      <c r="D20" s="46"/>
      <c r="E20" s="46">
        <v>8.5</v>
      </c>
      <c r="F20" s="46"/>
      <c r="G20" s="46">
        <v>7.5</v>
      </c>
      <c r="H20" s="46"/>
      <c r="I20" s="46"/>
      <c r="J20" s="46"/>
      <c r="K20" s="46"/>
      <c r="L20" s="47">
        <f t="shared" si="0"/>
        <v>7.833333333333333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7.708333333333333</v>
      </c>
      <c r="D21" s="160"/>
      <c r="E21" s="159">
        <f>(E6+E7+E8+E13+E14+E15+E19+E20)/8</f>
        <v>7.354166666666667</v>
      </c>
      <c r="F21" s="160"/>
      <c r="G21" s="159">
        <f>(G6+G7+G8+G13+G14+G15+G19+G20)/8</f>
        <v>7.34375</v>
      </c>
      <c r="H21" s="160"/>
      <c r="I21" s="160"/>
      <c r="J21" s="160"/>
      <c r="K21" s="160"/>
      <c r="L21" s="162"/>
      <c r="M21" s="163">
        <f>(C21+E21++G21)/3</f>
        <v>7.46875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Zirkan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6.833333333333333</v>
      </c>
    </row>
    <row r="28" spans="1:12" ht="19.5" customHeight="1">
      <c r="A28" s="80"/>
      <c r="B28" s="81" t="s">
        <v>28</v>
      </c>
      <c r="C28" s="143">
        <v>7</v>
      </c>
      <c r="D28" s="143"/>
      <c r="E28" s="143">
        <v>7</v>
      </c>
      <c r="F28" s="143"/>
      <c r="G28" s="143">
        <v>6.5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8</v>
      </c>
      <c r="D29" s="142"/>
      <c r="E29" s="142">
        <v>7</v>
      </c>
      <c r="F29" s="142"/>
      <c r="G29" s="142">
        <v>7</v>
      </c>
      <c r="H29" s="142"/>
      <c r="I29" s="142"/>
      <c r="J29" s="142"/>
      <c r="K29" s="142"/>
      <c r="L29" s="47">
        <f>SUM(C29+E29+G29)/3</f>
        <v>7.333333333333333</v>
      </c>
    </row>
    <row r="30" spans="1:12" ht="19.5" customHeight="1">
      <c r="A30" s="85"/>
      <c r="B30" s="84" t="s">
        <v>30</v>
      </c>
      <c r="C30" s="90">
        <v>7</v>
      </c>
      <c r="D30" s="90"/>
      <c r="E30" s="90">
        <v>6.5</v>
      </c>
      <c r="F30" s="90"/>
      <c r="G30" s="90">
        <v>6</v>
      </c>
      <c r="H30" s="90"/>
      <c r="I30" s="90"/>
      <c r="J30" s="90"/>
      <c r="K30" s="90"/>
      <c r="L30" s="47">
        <f>SUM(C30+E30+G30)/3</f>
        <v>6.5</v>
      </c>
    </row>
    <row r="31" spans="1:12" ht="19.5" customHeight="1">
      <c r="A31" s="87"/>
      <c r="B31" s="84" t="s">
        <v>31</v>
      </c>
      <c r="C31" s="142">
        <v>7</v>
      </c>
      <c r="D31" s="142"/>
      <c r="E31" s="142">
        <v>6</v>
      </c>
      <c r="F31" s="142"/>
      <c r="G31" s="142">
        <v>6</v>
      </c>
      <c r="H31" s="142"/>
      <c r="I31" s="142"/>
      <c r="J31" s="142"/>
      <c r="K31" s="142"/>
      <c r="L31" s="47">
        <f>SUM(C31+E31+G31)/3</f>
        <v>6.333333333333333</v>
      </c>
    </row>
    <row r="32" spans="1:12" ht="19.5" customHeight="1">
      <c r="A32" s="87"/>
      <c r="B32" s="84" t="s">
        <v>32</v>
      </c>
      <c r="C32" s="90">
        <v>7</v>
      </c>
      <c r="D32" s="90"/>
      <c r="E32" s="90">
        <v>7.5</v>
      </c>
      <c r="F32" s="90"/>
      <c r="G32" s="90">
        <v>7.5</v>
      </c>
      <c r="H32" s="90"/>
      <c r="I32" s="90"/>
      <c r="J32" s="90"/>
      <c r="K32" s="90"/>
      <c r="L32" s="47">
        <f>SUM(C32+E32+G32)/3</f>
        <v>7.333333333333333</v>
      </c>
    </row>
    <row r="33" spans="1:12" ht="19.5" customHeight="1">
      <c r="A33" s="88"/>
      <c r="B33" s="89" t="s">
        <v>33</v>
      </c>
      <c r="C33" s="90">
        <v>6.5</v>
      </c>
      <c r="D33" s="90"/>
      <c r="E33" s="90">
        <v>6.5</v>
      </c>
      <c r="F33" s="90"/>
      <c r="G33" s="90">
        <v>6</v>
      </c>
      <c r="H33" s="90"/>
      <c r="I33" s="90"/>
      <c r="J33" s="90"/>
      <c r="K33" s="90"/>
      <c r="L33" s="47">
        <f>SUM(C33+E33+G33)/3</f>
        <v>6.333333333333333</v>
      </c>
    </row>
    <row r="34" spans="1:12" ht="19.5" customHeight="1" thickBot="1">
      <c r="A34" s="91" t="s">
        <v>34</v>
      </c>
      <c r="B34" s="92"/>
      <c r="C34" s="144">
        <f>(C28+C29+C30+C31+C32+C33)/6</f>
        <v>7.083333333333333</v>
      </c>
      <c r="D34" s="144"/>
      <c r="E34" s="144">
        <f>(E28+E29+E30+E31+E32+E33)/6</f>
        <v>6.75</v>
      </c>
      <c r="F34" s="144"/>
      <c r="G34" s="144">
        <f>(G28+G29+G30+G31+G32+G33)/6</f>
        <v>6.5</v>
      </c>
      <c r="H34" s="144"/>
      <c r="I34" s="144"/>
      <c r="J34" s="144"/>
      <c r="K34" s="144"/>
      <c r="L34" s="145">
        <f>(C34+E34+G34)/3</f>
        <v>6.777777777777778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8.5</v>
      </c>
      <c r="D36" s="75">
        <f>(C36*4)</f>
        <v>34</v>
      </c>
      <c r="E36" s="101">
        <f aca="true" t="shared" si="1" ref="E36:E42">C36</f>
        <v>8.5</v>
      </c>
      <c r="F36" s="75">
        <f>(E36*4)</f>
        <v>34</v>
      </c>
      <c r="G36" s="101">
        <f aca="true" t="shared" si="2" ref="G36:G42">E36</f>
        <v>8.5</v>
      </c>
      <c r="H36" s="75">
        <f>(G36*4)</f>
        <v>34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9</v>
      </c>
      <c r="D37" s="104"/>
      <c r="E37" s="101">
        <f t="shared" si="1"/>
        <v>9</v>
      </c>
      <c r="F37" s="104"/>
      <c r="G37" s="101">
        <f t="shared" si="2"/>
        <v>9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8.5</v>
      </c>
      <c r="D38" s="104"/>
      <c r="E38" s="101">
        <f t="shared" si="1"/>
        <v>8.5</v>
      </c>
      <c r="F38" s="104"/>
      <c r="G38" s="101">
        <f t="shared" si="2"/>
        <v>8.5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35.333333333333336</v>
      </c>
      <c r="E39" s="101">
        <f t="shared" si="1"/>
        <v>9</v>
      </c>
      <c r="F39" s="106">
        <f>(E37+E38+E39)/3*4</f>
        <v>35.333333333333336</v>
      </c>
      <c r="G39" s="101">
        <f t="shared" si="2"/>
        <v>9</v>
      </c>
      <c r="H39" s="106">
        <f>(G37+G38+G39)/3*4</f>
        <v>35.333333333333336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8.5</v>
      </c>
      <c r="D40" s="104">
        <f>(C40*3)</f>
        <v>25.5</v>
      </c>
      <c r="E40" s="101">
        <f t="shared" si="1"/>
        <v>8.5</v>
      </c>
      <c r="F40" s="104">
        <f>(E40*3)</f>
        <v>25.5</v>
      </c>
      <c r="G40" s="101">
        <f t="shared" si="2"/>
        <v>8.5</v>
      </c>
      <c r="H40" s="104">
        <f>(G40*3)</f>
        <v>25.5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8.5</v>
      </c>
      <c r="D41" s="69">
        <f>(C41)</f>
        <v>8.5</v>
      </c>
      <c r="E41" s="111">
        <f t="shared" si="1"/>
        <v>8.5</v>
      </c>
      <c r="F41" s="69">
        <f>(E41)</f>
        <v>8.5</v>
      </c>
      <c r="G41" s="111">
        <f t="shared" si="2"/>
        <v>8.5</v>
      </c>
      <c r="H41" s="69">
        <f>(G41)</f>
        <v>8.5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8.5</v>
      </c>
      <c r="D42" s="104">
        <f>(C42*4)</f>
        <v>34</v>
      </c>
      <c r="E42" s="113">
        <f t="shared" si="1"/>
        <v>8.5</v>
      </c>
      <c r="F42" s="104">
        <f>(E42*4)</f>
        <v>34</v>
      </c>
      <c r="G42" s="113">
        <f t="shared" si="2"/>
        <v>8.5</v>
      </c>
      <c r="H42" s="104">
        <f>(G42*4)</f>
        <v>34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8.583333333333334</v>
      </c>
      <c r="D43" s="117"/>
      <c r="E43" s="116">
        <f>(F36+F39+F40+F41+F42)/16</f>
        <v>8.583333333333334</v>
      </c>
      <c r="F43" s="117"/>
      <c r="G43" s="116">
        <f>(H36+H39+H40+H41+H42)/16</f>
        <v>8.583333333333334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174</v>
      </c>
      <c r="D44" s="101"/>
      <c r="E44" s="101">
        <f>C44</f>
        <v>174</v>
      </c>
      <c r="F44" s="101"/>
      <c r="G44" s="101">
        <f>E44</f>
        <v>174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182</v>
      </c>
      <c r="D45" s="113"/>
      <c r="E45" s="113">
        <f>C45</f>
        <v>182</v>
      </c>
      <c r="F45" s="113"/>
      <c r="G45" s="113">
        <f>E45</f>
        <v>182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195</v>
      </c>
      <c r="D46" s="113"/>
      <c r="E46" s="113">
        <f>C46</f>
        <v>195</v>
      </c>
      <c r="F46" s="113"/>
      <c r="G46" s="113">
        <f>E46</f>
        <v>195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22</v>
      </c>
      <c r="D47" s="113"/>
      <c r="E47" s="113">
        <f>C47</f>
        <v>22</v>
      </c>
      <c r="F47" s="113"/>
      <c r="G47" s="113">
        <f>E47</f>
        <v>22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A9:B9"/>
    <mergeCell ref="L9:L10"/>
    <mergeCell ref="A11:B11"/>
    <mergeCell ref="A12:B12"/>
    <mergeCell ref="A2:L2"/>
    <mergeCell ref="A6:B6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  <mergeCell ref="M21:M22"/>
    <mergeCell ref="F21:F22"/>
    <mergeCell ref="G21:G22"/>
    <mergeCell ref="H21:H22"/>
    <mergeCell ref="I21:I22"/>
    <mergeCell ref="A21:B21"/>
    <mergeCell ref="C21:C22"/>
    <mergeCell ref="D21:D22"/>
    <mergeCell ref="E21:E22"/>
    <mergeCell ref="A22:B22"/>
    <mergeCell ref="A48:B48"/>
    <mergeCell ref="L27:L28"/>
    <mergeCell ref="A45:B45"/>
    <mergeCell ref="A46:B46"/>
    <mergeCell ref="A47:B47"/>
    <mergeCell ref="J21:J22"/>
    <mergeCell ref="K21:K22"/>
    <mergeCell ref="L21:L2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87</v>
      </c>
      <c r="B4" s="28" t="s">
        <v>105</v>
      </c>
      <c r="C4" s="29" t="s">
        <v>3</v>
      </c>
      <c r="D4" s="30"/>
      <c r="E4" s="31" t="s">
        <v>142</v>
      </c>
      <c r="F4" s="32"/>
      <c r="G4" s="33"/>
      <c r="H4" s="34" t="s">
        <v>4</v>
      </c>
      <c r="I4" s="35" t="s">
        <v>143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7.5</v>
      </c>
      <c r="D6" s="46"/>
      <c r="E6" s="46">
        <v>7</v>
      </c>
      <c r="F6" s="46"/>
      <c r="G6" s="46">
        <v>6.5</v>
      </c>
      <c r="H6" s="46"/>
      <c r="I6" s="46"/>
      <c r="J6" s="46"/>
      <c r="K6" s="46"/>
      <c r="L6" s="47">
        <f>SUM(C6+E6+G6)/3</f>
        <v>7</v>
      </c>
    </row>
    <row r="7" spans="1:12" ht="19.5" customHeight="1">
      <c r="A7" s="151" t="s">
        <v>10</v>
      </c>
      <c r="B7" s="151"/>
      <c r="C7" s="48">
        <f>SUM(C34)</f>
        <v>7.5</v>
      </c>
      <c r="D7" s="49"/>
      <c r="E7" s="48">
        <f>SUM(E34)</f>
        <v>7.25</v>
      </c>
      <c r="F7" s="49"/>
      <c r="G7" s="48">
        <f>SUM(G34)</f>
        <v>7.25</v>
      </c>
      <c r="H7" s="49"/>
      <c r="I7" s="48"/>
      <c r="J7" s="49"/>
      <c r="K7" s="48"/>
      <c r="L7" s="50">
        <f>SUM(C7+E7+G7)/3</f>
        <v>7.333333333333333</v>
      </c>
    </row>
    <row r="8" spans="1:12" ht="19.5" customHeight="1">
      <c r="A8" s="151" t="s">
        <v>11</v>
      </c>
      <c r="B8" s="151"/>
      <c r="C8" s="51">
        <f>C43</f>
        <v>8.708333333333334</v>
      </c>
      <c r="D8" s="52"/>
      <c r="E8" s="51">
        <f>E43</f>
        <v>8.708333333333334</v>
      </c>
      <c r="F8" s="52"/>
      <c r="G8" s="51">
        <f>G43</f>
        <v>8.708333333333334</v>
      </c>
      <c r="H8" s="52"/>
      <c r="I8" s="51"/>
      <c r="J8" s="52"/>
      <c r="K8" s="51"/>
      <c r="L8" s="50">
        <f>SUM(C8+E8+G8)/3</f>
        <v>8.708333333333334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7.666666666666667</v>
      </c>
    </row>
    <row r="10" spans="1:12" ht="19.5" customHeight="1">
      <c r="A10" s="55" t="s">
        <v>13</v>
      </c>
      <c r="B10" s="10"/>
      <c r="C10" s="56">
        <v>8</v>
      </c>
      <c r="D10" s="57"/>
      <c r="E10" s="57">
        <v>7.5</v>
      </c>
      <c r="F10" s="57"/>
      <c r="G10" s="57">
        <v>7.5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8.5</v>
      </c>
      <c r="D11" s="46"/>
      <c r="E11" s="46">
        <v>8</v>
      </c>
      <c r="F11" s="46"/>
      <c r="G11" s="46">
        <v>8</v>
      </c>
      <c r="H11" s="46"/>
      <c r="I11" s="46"/>
      <c r="J11" s="46"/>
      <c r="K11" s="46"/>
      <c r="L11" s="47">
        <f aca="true" t="shared" si="0" ref="L11:L20">SUM(C11+E11+G11)/3</f>
        <v>8.166666666666666</v>
      </c>
    </row>
    <row r="12" spans="1:12" ht="19.5" customHeight="1">
      <c r="A12" s="154" t="s">
        <v>15</v>
      </c>
      <c r="B12" s="154"/>
      <c r="C12" s="56">
        <v>8</v>
      </c>
      <c r="D12" s="57"/>
      <c r="E12" s="57">
        <v>8</v>
      </c>
      <c r="F12" s="57"/>
      <c r="G12" s="57">
        <v>8.5</v>
      </c>
      <c r="H12" s="57"/>
      <c r="I12" s="57"/>
      <c r="J12" s="57"/>
      <c r="K12" s="57"/>
      <c r="L12" s="47">
        <f t="shared" si="0"/>
        <v>8.166666666666666</v>
      </c>
    </row>
    <row r="13" spans="1:12" ht="19.5" customHeight="1">
      <c r="A13" s="155" t="s">
        <v>16</v>
      </c>
      <c r="B13" s="155"/>
      <c r="C13" s="48">
        <f>(C10+C11+C12)/3</f>
        <v>8.166666666666666</v>
      </c>
      <c r="D13" s="58"/>
      <c r="E13" s="48">
        <f>(E10+E11+E12)/3</f>
        <v>7.833333333333333</v>
      </c>
      <c r="F13" s="58"/>
      <c r="G13" s="48">
        <f>(G10+G11+G12)/3</f>
        <v>8</v>
      </c>
      <c r="H13" s="59"/>
      <c r="I13" s="48"/>
      <c r="J13" s="59"/>
      <c r="K13" s="48"/>
      <c r="L13" s="50">
        <f t="shared" si="0"/>
        <v>8</v>
      </c>
    </row>
    <row r="14" spans="1:12" ht="19.5" customHeight="1">
      <c r="A14" s="156" t="s">
        <v>17</v>
      </c>
      <c r="B14" s="156"/>
      <c r="C14" s="45">
        <v>8</v>
      </c>
      <c r="D14" s="46"/>
      <c r="E14" s="46">
        <v>8.5</v>
      </c>
      <c r="F14" s="46"/>
      <c r="G14" s="46">
        <v>8.5</v>
      </c>
      <c r="H14" s="46"/>
      <c r="I14" s="46"/>
      <c r="J14" s="46"/>
      <c r="K14" s="46"/>
      <c r="L14" s="47">
        <f t="shared" si="0"/>
        <v>8.333333333333334</v>
      </c>
    </row>
    <row r="15" spans="1:12" ht="19.5" customHeight="1">
      <c r="A15" s="156" t="s">
        <v>18</v>
      </c>
      <c r="B15" s="156"/>
      <c r="C15" s="45">
        <v>9</v>
      </c>
      <c r="D15" s="46"/>
      <c r="E15" s="46">
        <v>9</v>
      </c>
      <c r="F15" s="46"/>
      <c r="G15" s="46">
        <v>9</v>
      </c>
      <c r="H15" s="46"/>
      <c r="I15" s="46"/>
      <c r="J15" s="46"/>
      <c r="K15" s="46"/>
      <c r="L15" s="47">
        <f t="shared" si="0"/>
        <v>9</v>
      </c>
    </row>
    <row r="16" spans="1:12" ht="19.5" customHeight="1">
      <c r="A16" s="156" t="s">
        <v>19</v>
      </c>
      <c r="B16" s="156"/>
      <c r="C16" s="45">
        <v>7.5</v>
      </c>
      <c r="D16" s="46"/>
      <c r="E16" s="46">
        <v>8</v>
      </c>
      <c r="F16" s="46"/>
      <c r="G16" s="46">
        <v>8</v>
      </c>
      <c r="H16" s="46"/>
      <c r="I16" s="46"/>
      <c r="J16" s="46"/>
      <c r="K16" s="46"/>
      <c r="L16" s="47">
        <f t="shared" si="0"/>
        <v>7.833333333333333</v>
      </c>
    </row>
    <row r="17" spans="1:12" ht="19.5" customHeight="1">
      <c r="A17" s="154" t="s">
        <v>20</v>
      </c>
      <c r="B17" s="154"/>
      <c r="C17" s="45">
        <v>8</v>
      </c>
      <c r="D17" s="46"/>
      <c r="E17" s="46">
        <v>7.5</v>
      </c>
      <c r="F17" s="46"/>
      <c r="G17" s="46">
        <v>8</v>
      </c>
      <c r="H17" s="46"/>
      <c r="I17" s="46"/>
      <c r="J17" s="46"/>
      <c r="K17" s="46"/>
      <c r="L17" s="47">
        <f t="shared" si="0"/>
        <v>7.833333333333333</v>
      </c>
    </row>
    <row r="18" spans="1:12" ht="19.5" customHeight="1">
      <c r="A18" s="154" t="s">
        <v>21</v>
      </c>
      <c r="B18" s="154"/>
      <c r="C18" s="45">
        <v>8.5</v>
      </c>
      <c r="D18" s="46"/>
      <c r="E18" s="46">
        <v>8.5</v>
      </c>
      <c r="F18" s="46"/>
      <c r="G18" s="46">
        <v>8.5</v>
      </c>
      <c r="H18" s="46"/>
      <c r="I18" s="46"/>
      <c r="J18" s="46"/>
      <c r="K18" s="46"/>
      <c r="L18" s="47">
        <f t="shared" si="0"/>
        <v>8.5</v>
      </c>
    </row>
    <row r="19" spans="1:12" ht="19.5" customHeight="1">
      <c r="A19" s="155" t="s">
        <v>16</v>
      </c>
      <c r="B19" s="155"/>
      <c r="C19" s="48">
        <f>(C16+C17+C18)/3</f>
        <v>8</v>
      </c>
      <c r="D19" s="59"/>
      <c r="E19" s="48">
        <f>(E16+E17+E18)/3</f>
        <v>8</v>
      </c>
      <c r="F19" s="59"/>
      <c r="G19" s="48">
        <f>(G16+G17+G18)/3</f>
        <v>8.166666666666666</v>
      </c>
      <c r="H19" s="59"/>
      <c r="I19" s="48"/>
      <c r="J19" s="59"/>
      <c r="K19" s="48"/>
      <c r="L19" s="50">
        <f t="shared" si="0"/>
        <v>8.055555555555555</v>
      </c>
    </row>
    <row r="20" spans="1:12" ht="19.5" customHeight="1" thickBot="1">
      <c r="A20" s="157" t="s">
        <v>22</v>
      </c>
      <c r="B20" s="157"/>
      <c r="C20" s="45">
        <v>8.5</v>
      </c>
      <c r="D20" s="46"/>
      <c r="E20" s="46">
        <v>8</v>
      </c>
      <c r="F20" s="46"/>
      <c r="G20" s="46">
        <v>8</v>
      </c>
      <c r="H20" s="46"/>
      <c r="I20" s="46"/>
      <c r="J20" s="46"/>
      <c r="K20" s="46"/>
      <c r="L20" s="47">
        <f t="shared" si="0"/>
        <v>8.166666666666666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8.171875</v>
      </c>
      <c r="D21" s="160"/>
      <c r="E21" s="159">
        <f>(E6+E7+E8+E13+E14+E15+E19+E20)/8</f>
        <v>8.036458333333334</v>
      </c>
      <c r="F21" s="160"/>
      <c r="G21" s="159">
        <f>(G6+G7+G8+G13+G14+G15+G19+G20)/8</f>
        <v>8.015625</v>
      </c>
      <c r="H21" s="160"/>
      <c r="I21" s="160"/>
      <c r="J21" s="160"/>
      <c r="K21" s="160"/>
      <c r="L21" s="162"/>
      <c r="M21" s="163">
        <f>(C21+E21++G21)/3</f>
        <v>8.074652777777779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Codroipo 2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7.833333333333333</v>
      </c>
    </row>
    <row r="28" spans="1:12" ht="19.5" customHeight="1">
      <c r="A28" s="80"/>
      <c r="B28" s="81" t="s">
        <v>28</v>
      </c>
      <c r="C28" s="143">
        <v>8</v>
      </c>
      <c r="D28" s="143"/>
      <c r="E28" s="143">
        <v>8</v>
      </c>
      <c r="F28" s="143"/>
      <c r="G28" s="143">
        <v>7.5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7.5</v>
      </c>
      <c r="D29" s="142"/>
      <c r="E29" s="142">
        <v>7.5</v>
      </c>
      <c r="F29" s="142"/>
      <c r="G29" s="142">
        <v>8.5</v>
      </c>
      <c r="H29" s="142"/>
      <c r="I29" s="142"/>
      <c r="J29" s="142"/>
      <c r="K29" s="142"/>
      <c r="L29" s="47">
        <f>SUM(C29+E29+G29)/3</f>
        <v>7.833333333333333</v>
      </c>
    </row>
    <row r="30" spans="1:12" ht="19.5" customHeight="1">
      <c r="A30" s="85"/>
      <c r="B30" s="84" t="s">
        <v>30</v>
      </c>
      <c r="C30" s="90">
        <v>7.5</v>
      </c>
      <c r="D30" s="90"/>
      <c r="E30" s="90">
        <v>7.5</v>
      </c>
      <c r="F30" s="90"/>
      <c r="G30" s="90">
        <v>8</v>
      </c>
      <c r="H30" s="90"/>
      <c r="I30" s="90"/>
      <c r="J30" s="90"/>
      <c r="K30" s="90"/>
      <c r="L30" s="47">
        <f>SUM(C30+E30+G30)/3</f>
        <v>7.666666666666667</v>
      </c>
    </row>
    <row r="31" spans="1:12" ht="19.5" customHeight="1">
      <c r="A31" s="87"/>
      <c r="B31" s="84" t="s">
        <v>31</v>
      </c>
      <c r="C31" s="142">
        <v>8</v>
      </c>
      <c r="D31" s="142"/>
      <c r="E31" s="142">
        <v>7</v>
      </c>
      <c r="F31" s="142"/>
      <c r="G31" s="142">
        <v>6.5</v>
      </c>
      <c r="H31" s="142"/>
      <c r="I31" s="142"/>
      <c r="J31" s="142"/>
      <c r="K31" s="142"/>
      <c r="L31" s="47">
        <f>SUM(C31+E31+G31)/3</f>
        <v>7.166666666666667</v>
      </c>
    </row>
    <row r="32" spans="1:12" ht="19.5" customHeight="1">
      <c r="A32" s="87"/>
      <c r="B32" s="84" t="s">
        <v>32</v>
      </c>
      <c r="C32" s="90">
        <v>7</v>
      </c>
      <c r="D32" s="90"/>
      <c r="E32" s="90">
        <v>7</v>
      </c>
      <c r="F32" s="90"/>
      <c r="G32" s="90">
        <v>7</v>
      </c>
      <c r="H32" s="90"/>
      <c r="I32" s="90"/>
      <c r="J32" s="90"/>
      <c r="K32" s="90"/>
      <c r="L32" s="47">
        <f>SUM(C32+E32+G32)/3</f>
        <v>7</v>
      </c>
    </row>
    <row r="33" spans="1:12" ht="19.5" customHeight="1">
      <c r="A33" s="88"/>
      <c r="B33" s="89" t="s">
        <v>33</v>
      </c>
      <c r="C33" s="90">
        <v>7</v>
      </c>
      <c r="D33" s="90"/>
      <c r="E33" s="90">
        <v>6.5</v>
      </c>
      <c r="F33" s="90"/>
      <c r="G33" s="90">
        <v>6</v>
      </c>
      <c r="H33" s="90"/>
      <c r="I33" s="90"/>
      <c r="J33" s="90"/>
      <c r="K33" s="90"/>
      <c r="L33" s="47">
        <f>SUM(C33+E33+G33)/3</f>
        <v>6.5</v>
      </c>
    </row>
    <row r="34" spans="1:12" ht="19.5" customHeight="1" thickBot="1">
      <c r="A34" s="91" t="s">
        <v>34</v>
      </c>
      <c r="B34" s="92"/>
      <c r="C34" s="144">
        <f>(C28+C29+C30+C31+C32+C33)/6</f>
        <v>7.5</v>
      </c>
      <c r="D34" s="144"/>
      <c r="E34" s="144">
        <f>(E28+E29+E30+E31+E32+E33)/6</f>
        <v>7.25</v>
      </c>
      <c r="F34" s="144"/>
      <c r="G34" s="144">
        <f>(G28+G29+G30+G31+G32+G33)/6</f>
        <v>7.25</v>
      </c>
      <c r="H34" s="144"/>
      <c r="I34" s="144"/>
      <c r="J34" s="144"/>
      <c r="K34" s="144"/>
      <c r="L34" s="145">
        <f>(C34+E34+G34)/3</f>
        <v>7.333333333333333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8.5</v>
      </c>
      <c r="D36" s="75">
        <f>(C36*4)</f>
        <v>34</v>
      </c>
      <c r="E36" s="101">
        <f aca="true" t="shared" si="1" ref="E36:E42">C36</f>
        <v>8.5</v>
      </c>
      <c r="F36" s="75">
        <f>(E36*4)</f>
        <v>34</v>
      </c>
      <c r="G36" s="101">
        <f aca="true" t="shared" si="2" ref="G36:G42">E36</f>
        <v>8.5</v>
      </c>
      <c r="H36" s="75">
        <f>(G36*4)</f>
        <v>34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9</v>
      </c>
      <c r="D37" s="104"/>
      <c r="E37" s="101">
        <f t="shared" si="1"/>
        <v>9</v>
      </c>
      <c r="F37" s="104"/>
      <c r="G37" s="101">
        <f t="shared" si="2"/>
        <v>9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8.5</v>
      </c>
      <c r="D38" s="104"/>
      <c r="E38" s="101">
        <f t="shared" si="1"/>
        <v>8.5</v>
      </c>
      <c r="F38" s="104"/>
      <c r="G38" s="101">
        <f t="shared" si="2"/>
        <v>8.5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35.333333333333336</v>
      </c>
      <c r="E39" s="101">
        <f t="shared" si="1"/>
        <v>9</v>
      </c>
      <c r="F39" s="106">
        <f>(E37+E38+E39)/3*4</f>
        <v>35.333333333333336</v>
      </c>
      <c r="G39" s="101">
        <f t="shared" si="2"/>
        <v>9</v>
      </c>
      <c r="H39" s="106">
        <f>(G37+G38+G39)/3*4</f>
        <v>35.333333333333336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8.5</v>
      </c>
      <c r="D40" s="104">
        <f>(C40*3)</f>
        <v>25.5</v>
      </c>
      <c r="E40" s="101">
        <f t="shared" si="1"/>
        <v>8.5</v>
      </c>
      <c r="F40" s="104">
        <f>(E40*3)</f>
        <v>25.5</v>
      </c>
      <c r="G40" s="101">
        <f t="shared" si="2"/>
        <v>8.5</v>
      </c>
      <c r="H40" s="104">
        <f>(G40*3)</f>
        <v>25.5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8.5</v>
      </c>
      <c r="D41" s="69">
        <f>(C41)</f>
        <v>8.5</v>
      </c>
      <c r="E41" s="111">
        <f t="shared" si="1"/>
        <v>8.5</v>
      </c>
      <c r="F41" s="69">
        <f>(E41)</f>
        <v>8.5</v>
      </c>
      <c r="G41" s="111">
        <f t="shared" si="2"/>
        <v>8.5</v>
      </c>
      <c r="H41" s="69">
        <f>(G41)</f>
        <v>8.5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9</v>
      </c>
      <c r="D42" s="104">
        <f>(C42*4)</f>
        <v>36</v>
      </c>
      <c r="E42" s="113">
        <f t="shared" si="1"/>
        <v>9</v>
      </c>
      <c r="F42" s="104">
        <f>(E42*4)</f>
        <v>36</v>
      </c>
      <c r="G42" s="113">
        <f t="shared" si="2"/>
        <v>9</v>
      </c>
      <c r="H42" s="104">
        <f>(G42*4)</f>
        <v>36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8.708333333333334</v>
      </c>
      <c r="D43" s="117"/>
      <c r="E43" s="116">
        <f>(F36+F39+F40+F41+F42)/16</f>
        <v>8.708333333333334</v>
      </c>
      <c r="F43" s="117"/>
      <c r="G43" s="116">
        <f>(H36+H39+H40+H41+H42)/16</f>
        <v>8.708333333333334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177</v>
      </c>
      <c r="D44" s="101"/>
      <c r="E44" s="101">
        <f>C44</f>
        <v>177</v>
      </c>
      <c r="F44" s="101"/>
      <c r="G44" s="101">
        <f>E44</f>
        <v>177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186</v>
      </c>
      <c r="D45" s="113"/>
      <c r="E45" s="113">
        <f>C45</f>
        <v>186</v>
      </c>
      <c r="F45" s="113"/>
      <c r="G45" s="113">
        <f>E45</f>
        <v>186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195</v>
      </c>
      <c r="D46" s="113"/>
      <c r="E46" s="113">
        <f>C46</f>
        <v>195</v>
      </c>
      <c r="F46" s="113"/>
      <c r="G46" s="113">
        <f>E46</f>
        <v>195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22.3</v>
      </c>
      <c r="D47" s="113"/>
      <c r="E47" s="113">
        <f>C47</f>
        <v>22.3</v>
      </c>
      <c r="F47" s="113"/>
      <c r="G47" s="113">
        <f>E47</f>
        <v>22.3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88</v>
      </c>
      <c r="B4" s="28" t="s">
        <v>106</v>
      </c>
      <c r="C4" s="29" t="s">
        <v>3</v>
      </c>
      <c r="D4" s="30"/>
      <c r="E4" s="31" t="s">
        <v>144</v>
      </c>
      <c r="F4" s="32"/>
      <c r="G4" s="33"/>
      <c r="H4" s="34" t="s">
        <v>4</v>
      </c>
      <c r="I4" s="35" t="s">
        <v>145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7</v>
      </c>
      <c r="D6" s="46"/>
      <c r="E6" s="46">
        <v>7</v>
      </c>
      <c r="F6" s="46"/>
      <c r="G6" s="46">
        <v>7</v>
      </c>
      <c r="H6" s="46"/>
      <c r="I6" s="46"/>
      <c r="J6" s="46"/>
      <c r="K6" s="46"/>
      <c r="L6" s="47">
        <f>SUM(C6+E6+G6)/3</f>
        <v>7</v>
      </c>
    </row>
    <row r="7" spans="1:12" ht="19.5" customHeight="1">
      <c r="A7" s="151" t="s">
        <v>10</v>
      </c>
      <c r="B7" s="151"/>
      <c r="C7" s="48">
        <f>SUM(C34)</f>
        <v>7.25</v>
      </c>
      <c r="D7" s="49"/>
      <c r="E7" s="48">
        <f>SUM(E34)</f>
        <v>7.25</v>
      </c>
      <c r="F7" s="49"/>
      <c r="G7" s="48">
        <f>SUM(G34)</f>
        <v>7</v>
      </c>
      <c r="H7" s="49"/>
      <c r="I7" s="48"/>
      <c r="J7" s="49"/>
      <c r="K7" s="48"/>
      <c r="L7" s="50">
        <f>SUM(C7+E7+G7)/3</f>
        <v>7.166666666666667</v>
      </c>
    </row>
    <row r="8" spans="1:12" ht="19.5" customHeight="1">
      <c r="A8" s="151" t="s">
        <v>11</v>
      </c>
      <c r="B8" s="151"/>
      <c r="C8" s="51">
        <f>C43</f>
        <v>8.760416666666666</v>
      </c>
      <c r="D8" s="52"/>
      <c r="E8" s="51">
        <f>E43</f>
        <v>8.760416666666666</v>
      </c>
      <c r="F8" s="52"/>
      <c r="G8" s="51">
        <f>G43</f>
        <v>8.760416666666666</v>
      </c>
      <c r="H8" s="52"/>
      <c r="I8" s="51"/>
      <c r="J8" s="52"/>
      <c r="K8" s="51"/>
      <c r="L8" s="50">
        <f>SUM(C8+E8+G8)/3</f>
        <v>8.760416666666666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7.166666666666667</v>
      </c>
    </row>
    <row r="10" spans="1:12" ht="19.5" customHeight="1">
      <c r="A10" s="55" t="s">
        <v>13</v>
      </c>
      <c r="B10" s="10"/>
      <c r="C10" s="56">
        <v>7</v>
      </c>
      <c r="D10" s="57"/>
      <c r="E10" s="57">
        <v>7</v>
      </c>
      <c r="F10" s="57"/>
      <c r="G10" s="57">
        <v>7.5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7.5</v>
      </c>
      <c r="D11" s="46"/>
      <c r="E11" s="46">
        <v>7.5</v>
      </c>
      <c r="F11" s="46"/>
      <c r="G11" s="46">
        <v>8</v>
      </c>
      <c r="H11" s="46"/>
      <c r="I11" s="46"/>
      <c r="J11" s="46"/>
      <c r="K11" s="46"/>
      <c r="L11" s="47">
        <f aca="true" t="shared" si="0" ref="L11:L20">SUM(C11+E11+G11)/3</f>
        <v>7.666666666666667</v>
      </c>
    </row>
    <row r="12" spans="1:12" ht="19.5" customHeight="1">
      <c r="A12" s="154" t="s">
        <v>15</v>
      </c>
      <c r="B12" s="154"/>
      <c r="C12" s="56">
        <v>7.5</v>
      </c>
      <c r="D12" s="57"/>
      <c r="E12" s="57">
        <v>7.5</v>
      </c>
      <c r="F12" s="57"/>
      <c r="G12" s="57">
        <v>8</v>
      </c>
      <c r="H12" s="57"/>
      <c r="I12" s="57"/>
      <c r="J12" s="57"/>
      <c r="K12" s="57"/>
      <c r="L12" s="47">
        <f t="shared" si="0"/>
        <v>7.666666666666667</v>
      </c>
    </row>
    <row r="13" spans="1:12" ht="19.5" customHeight="1">
      <c r="A13" s="155" t="s">
        <v>16</v>
      </c>
      <c r="B13" s="155"/>
      <c r="C13" s="48">
        <f>(C10+C11+C12)/3</f>
        <v>7.333333333333333</v>
      </c>
      <c r="D13" s="58"/>
      <c r="E13" s="48">
        <f>(E10+E11+E12)/3</f>
        <v>7.333333333333333</v>
      </c>
      <c r="F13" s="58"/>
      <c r="G13" s="48">
        <f>(G10+G11+G12)/3</f>
        <v>7.833333333333333</v>
      </c>
      <c r="H13" s="59"/>
      <c r="I13" s="48"/>
      <c r="J13" s="59"/>
      <c r="K13" s="48"/>
      <c r="L13" s="50">
        <f t="shared" si="0"/>
        <v>7.5</v>
      </c>
    </row>
    <row r="14" spans="1:12" ht="19.5" customHeight="1">
      <c r="A14" s="156" t="s">
        <v>17</v>
      </c>
      <c r="B14" s="156"/>
      <c r="C14" s="45">
        <v>7</v>
      </c>
      <c r="D14" s="46"/>
      <c r="E14" s="46">
        <v>7</v>
      </c>
      <c r="F14" s="46"/>
      <c r="G14" s="46">
        <v>7.5</v>
      </c>
      <c r="H14" s="46"/>
      <c r="I14" s="46"/>
      <c r="J14" s="46"/>
      <c r="K14" s="46"/>
      <c r="L14" s="47">
        <f t="shared" si="0"/>
        <v>7.166666666666667</v>
      </c>
    </row>
    <row r="15" spans="1:12" ht="19.5" customHeight="1">
      <c r="A15" s="156" t="s">
        <v>18</v>
      </c>
      <c r="B15" s="156"/>
      <c r="C15" s="45">
        <v>7.5</v>
      </c>
      <c r="D15" s="46"/>
      <c r="E15" s="46">
        <v>7</v>
      </c>
      <c r="F15" s="46"/>
      <c r="G15" s="46">
        <v>8</v>
      </c>
      <c r="H15" s="46"/>
      <c r="I15" s="46"/>
      <c r="J15" s="46"/>
      <c r="K15" s="46"/>
      <c r="L15" s="47">
        <f t="shared" si="0"/>
        <v>7.5</v>
      </c>
    </row>
    <row r="16" spans="1:12" ht="19.5" customHeight="1">
      <c r="A16" s="156" t="s">
        <v>19</v>
      </c>
      <c r="B16" s="156"/>
      <c r="C16" s="45">
        <v>7.5</v>
      </c>
      <c r="D16" s="46"/>
      <c r="E16" s="46">
        <v>8</v>
      </c>
      <c r="F16" s="46"/>
      <c r="G16" s="46">
        <v>7.5</v>
      </c>
      <c r="H16" s="46"/>
      <c r="I16" s="46"/>
      <c r="J16" s="46"/>
      <c r="K16" s="46"/>
      <c r="L16" s="47">
        <f t="shared" si="0"/>
        <v>7.666666666666667</v>
      </c>
    </row>
    <row r="17" spans="1:12" ht="19.5" customHeight="1">
      <c r="A17" s="154" t="s">
        <v>20</v>
      </c>
      <c r="B17" s="154"/>
      <c r="C17" s="45">
        <v>7.5</v>
      </c>
      <c r="D17" s="46"/>
      <c r="E17" s="46">
        <v>7</v>
      </c>
      <c r="F17" s="46"/>
      <c r="G17" s="46">
        <v>8</v>
      </c>
      <c r="H17" s="46"/>
      <c r="I17" s="46"/>
      <c r="J17" s="46"/>
      <c r="K17" s="46"/>
      <c r="L17" s="47">
        <f t="shared" si="0"/>
        <v>7.5</v>
      </c>
    </row>
    <row r="18" spans="1:12" ht="19.5" customHeight="1">
      <c r="A18" s="154" t="s">
        <v>21</v>
      </c>
      <c r="B18" s="154"/>
      <c r="C18" s="45">
        <v>7</v>
      </c>
      <c r="D18" s="46"/>
      <c r="E18" s="46">
        <v>7</v>
      </c>
      <c r="F18" s="46"/>
      <c r="G18" s="46">
        <v>7.5</v>
      </c>
      <c r="H18" s="46"/>
      <c r="I18" s="46"/>
      <c r="J18" s="46"/>
      <c r="K18" s="46"/>
      <c r="L18" s="47">
        <f t="shared" si="0"/>
        <v>7.166666666666667</v>
      </c>
    </row>
    <row r="19" spans="1:12" ht="19.5" customHeight="1">
      <c r="A19" s="155" t="s">
        <v>16</v>
      </c>
      <c r="B19" s="155"/>
      <c r="C19" s="48">
        <f>(C16+C17+C18)/3</f>
        <v>7.333333333333333</v>
      </c>
      <c r="D19" s="59"/>
      <c r="E19" s="48">
        <f>(E16+E17+E18)/3</f>
        <v>7.333333333333333</v>
      </c>
      <c r="F19" s="59"/>
      <c r="G19" s="48">
        <f>(G16+G17+G18)/3</f>
        <v>7.666666666666667</v>
      </c>
      <c r="H19" s="59"/>
      <c r="I19" s="48"/>
      <c r="J19" s="59"/>
      <c r="K19" s="48"/>
      <c r="L19" s="50">
        <f t="shared" si="0"/>
        <v>7.444444444444444</v>
      </c>
    </row>
    <row r="20" spans="1:12" ht="19.5" customHeight="1" thickBot="1">
      <c r="A20" s="157" t="s">
        <v>22</v>
      </c>
      <c r="B20" s="157"/>
      <c r="C20" s="45">
        <v>7</v>
      </c>
      <c r="D20" s="46"/>
      <c r="E20" s="46">
        <v>7.5</v>
      </c>
      <c r="F20" s="46"/>
      <c r="G20" s="46">
        <v>7</v>
      </c>
      <c r="H20" s="46"/>
      <c r="I20" s="46"/>
      <c r="J20" s="46"/>
      <c r="K20" s="46"/>
      <c r="L20" s="47">
        <f t="shared" si="0"/>
        <v>7.166666666666667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7.397135416666667</v>
      </c>
      <c r="D21" s="160"/>
      <c r="E21" s="159">
        <f>(E6+E7+E8+E13+E14+E15+E19+E20)/8</f>
        <v>7.397135416666667</v>
      </c>
      <c r="F21" s="160"/>
      <c r="G21" s="159">
        <f>(G6+G7+G8+G13+G14+G15+G19+G20)/8</f>
        <v>7.595052083333333</v>
      </c>
      <c r="H21" s="160"/>
      <c r="I21" s="160"/>
      <c r="J21" s="160"/>
      <c r="K21" s="160"/>
      <c r="L21" s="162"/>
      <c r="M21" s="163">
        <f>(C21+E21++G21)/3</f>
        <v>7.463107638888889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Chivel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7.5</v>
      </c>
    </row>
    <row r="28" spans="1:12" ht="19.5" customHeight="1">
      <c r="A28" s="80"/>
      <c r="B28" s="81" t="s">
        <v>28</v>
      </c>
      <c r="C28" s="143">
        <v>7</v>
      </c>
      <c r="D28" s="143"/>
      <c r="E28" s="143">
        <v>8</v>
      </c>
      <c r="F28" s="143"/>
      <c r="G28" s="143">
        <v>7.5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7.5</v>
      </c>
      <c r="D29" s="142"/>
      <c r="E29" s="142">
        <v>7.5</v>
      </c>
      <c r="F29" s="142"/>
      <c r="G29" s="142">
        <v>7.5</v>
      </c>
      <c r="H29" s="142"/>
      <c r="I29" s="142"/>
      <c r="J29" s="142"/>
      <c r="K29" s="142"/>
      <c r="L29" s="47">
        <f>SUM(C29+E29+G29)/3</f>
        <v>7.5</v>
      </c>
    </row>
    <row r="30" spans="1:12" ht="19.5" customHeight="1">
      <c r="A30" s="85"/>
      <c r="B30" s="84" t="s">
        <v>30</v>
      </c>
      <c r="C30" s="90">
        <v>7.5</v>
      </c>
      <c r="D30" s="90"/>
      <c r="E30" s="90">
        <v>7</v>
      </c>
      <c r="F30" s="90"/>
      <c r="G30" s="90">
        <v>6.5</v>
      </c>
      <c r="H30" s="90"/>
      <c r="I30" s="90"/>
      <c r="J30" s="90"/>
      <c r="K30" s="90"/>
      <c r="L30" s="47">
        <f>SUM(C30+E30+G30)/3</f>
        <v>7</v>
      </c>
    </row>
    <row r="31" spans="1:12" ht="19.5" customHeight="1">
      <c r="A31" s="87"/>
      <c r="B31" s="84" t="s">
        <v>31</v>
      </c>
      <c r="C31" s="142">
        <v>7.5</v>
      </c>
      <c r="D31" s="142"/>
      <c r="E31" s="142">
        <v>7</v>
      </c>
      <c r="F31" s="142"/>
      <c r="G31" s="142">
        <v>6.5</v>
      </c>
      <c r="H31" s="142"/>
      <c r="I31" s="142"/>
      <c r="J31" s="142"/>
      <c r="K31" s="142"/>
      <c r="L31" s="47">
        <f>SUM(C31+E31+G31)/3</f>
        <v>7</v>
      </c>
    </row>
    <row r="32" spans="1:12" ht="19.5" customHeight="1">
      <c r="A32" s="87"/>
      <c r="B32" s="84" t="s">
        <v>32</v>
      </c>
      <c r="C32" s="90">
        <v>7</v>
      </c>
      <c r="D32" s="90"/>
      <c r="E32" s="90">
        <v>7</v>
      </c>
      <c r="F32" s="90"/>
      <c r="G32" s="90">
        <v>7</v>
      </c>
      <c r="H32" s="90"/>
      <c r="I32" s="90"/>
      <c r="J32" s="90"/>
      <c r="K32" s="90"/>
      <c r="L32" s="47">
        <f>SUM(C32+E32+G32)/3</f>
        <v>7</v>
      </c>
    </row>
    <row r="33" spans="1:12" ht="19.5" customHeight="1">
      <c r="A33" s="88"/>
      <c r="B33" s="89" t="s">
        <v>33</v>
      </c>
      <c r="C33" s="90">
        <v>7</v>
      </c>
      <c r="D33" s="90"/>
      <c r="E33" s="90">
        <v>7</v>
      </c>
      <c r="F33" s="90"/>
      <c r="G33" s="90">
        <v>7</v>
      </c>
      <c r="H33" s="90"/>
      <c r="I33" s="90"/>
      <c r="J33" s="90"/>
      <c r="K33" s="90"/>
      <c r="L33" s="47">
        <f>SUM(C33+E33+G33)/3</f>
        <v>7</v>
      </c>
    </row>
    <row r="34" spans="1:12" ht="19.5" customHeight="1" thickBot="1">
      <c r="A34" s="91" t="s">
        <v>34</v>
      </c>
      <c r="B34" s="92"/>
      <c r="C34" s="144">
        <f>(C28+C29+C30+C31+C32+C33)/6</f>
        <v>7.25</v>
      </c>
      <c r="D34" s="144"/>
      <c r="E34" s="144">
        <f>(E28+E29+E30+E31+E32+E33)/6</f>
        <v>7.25</v>
      </c>
      <c r="F34" s="144"/>
      <c r="G34" s="144">
        <f>(G28+G29+G30+G31+G32+G33)/6</f>
        <v>7</v>
      </c>
      <c r="H34" s="144"/>
      <c r="I34" s="144"/>
      <c r="J34" s="144"/>
      <c r="K34" s="144"/>
      <c r="L34" s="145">
        <f>(C34+E34+G34)/3</f>
        <v>7.166666666666667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8.5</v>
      </c>
      <c r="D36" s="75">
        <f>(C36*4)</f>
        <v>34</v>
      </c>
      <c r="E36" s="101">
        <f aca="true" t="shared" si="1" ref="E36:E42">C36</f>
        <v>8.5</v>
      </c>
      <c r="F36" s="75">
        <f>(E36*4)</f>
        <v>34</v>
      </c>
      <c r="G36" s="101">
        <f aca="true" t="shared" si="2" ref="G36:G42">E36</f>
        <v>8.5</v>
      </c>
      <c r="H36" s="75">
        <f>(G36*4)</f>
        <v>34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8.5</v>
      </c>
      <c r="D37" s="104"/>
      <c r="E37" s="101">
        <f t="shared" si="1"/>
        <v>8.5</v>
      </c>
      <c r="F37" s="104"/>
      <c r="G37" s="101">
        <f t="shared" si="2"/>
        <v>8.5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8.5</v>
      </c>
      <c r="D38" s="104"/>
      <c r="E38" s="101">
        <f t="shared" si="1"/>
        <v>8.5</v>
      </c>
      <c r="F38" s="104"/>
      <c r="G38" s="101">
        <f t="shared" si="2"/>
        <v>8.5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34.666666666666664</v>
      </c>
      <c r="E39" s="101">
        <f t="shared" si="1"/>
        <v>9</v>
      </c>
      <c r="F39" s="106">
        <f>(E37+E38+E39)/3*4</f>
        <v>34.666666666666664</v>
      </c>
      <c r="G39" s="101">
        <f t="shared" si="2"/>
        <v>9</v>
      </c>
      <c r="H39" s="106">
        <f>(G37+G38+G39)/3*4</f>
        <v>34.666666666666664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9</v>
      </c>
      <c r="D40" s="104">
        <f>(C40*3)</f>
        <v>27</v>
      </c>
      <c r="E40" s="101">
        <f t="shared" si="1"/>
        <v>9</v>
      </c>
      <c r="F40" s="104">
        <f>(E40*3)</f>
        <v>27</v>
      </c>
      <c r="G40" s="101">
        <f t="shared" si="2"/>
        <v>9</v>
      </c>
      <c r="H40" s="104">
        <f>(G40*3)</f>
        <v>27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8.5</v>
      </c>
      <c r="D41" s="69">
        <f>(C41)</f>
        <v>8.5</v>
      </c>
      <c r="E41" s="111">
        <f t="shared" si="1"/>
        <v>8.5</v>
      </c>
      <c r="F41" s="69">
        <f>(E41)</f>
        <v>8.5</v>
      </c>
      <c r="G41" s="111">
        <f t="shared" si="2"/>
        <v>8.5</v>
      </c>
      <c r="H41" s="69">
        <f>(G41)</f>
        <v>8.5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9</v>
      </c>
      <c r="D42" s="104">
        <f>(C42*4)</f>
        <v>36</v>
      </c>
      <c r="E42" s="113">
        <f t="shared" si="1"/>
        <v>9</v>
      </c>
      <c r="F42" s="104">
        <f>(E42*4)</f>
        <v>36</v>
      </c>
      <c r="G42" s="113">
        <f t="shared" si="2"/>
        <v>9</v>
      </c>
      <c r="H42" s="104">
        <f>(G42*4)</f>
        <v>36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8.760416666666666</v>
      </c>
      <c r="D43" s="117"/>
      <c r="E43" s="116">
        <f>(F36+F39+F40+F41+F42)/16</f>
        <v>8.760416666666666</v>
      </c>
      <c r="F43" s="117"/>
      <c r="G43" s="116">
        <f>(H36+H39+H40+H41+H42)/16</f>
        <v>8.760416666666666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170</v>
      </c>
      <c r="D44" s="101"/>
      <c r="E44" s="101">
        <f>C44</f>
        <v>170</v>
      </c>
      <c r="F44" s="101"/>
      <c r="G44" s="101">
        <f>E44</f>
        <v>170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178</v>
      </c>
      <c r="D45" s="113"/>
      <c r="E45" s="113">
        <f>C45</f>
        <v>178</v>
      </c>
      <c r="F45" s="113"/>
      <c r="G45" s="113">
        <f>E45</f>
        <v>178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194</v>
      </c>
      <c r="D46" s="113"/>
      <c r="E46" s="113">
        <f>C46</f>
        <v>194</v>
      </c>
      <c r="F46" s="113"/>
      <c r="G46" s="113">
        <f>E46</f>
        <v>194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22.5</v>
      </c>
      <c r="D47" s="113"/>
      <c r="E47" s="113">
        <f>C47</f>
        <v>22.5</v>
      </c>
      <c r="F47" s="113"/>
      <c r="G47" s="113">
        <f>E47</f>
        <v>22.5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71</v>
      </c>
      <c r="B4" s="28" t="s">
        <v>89</v>
      </c>
      <c r="C4" s="29" t="s">
        <v>3</v>
      </c>
      <c r="D4" s="30"/>
      <c r="E4" s="31" t="s">
        <v>116</v>
      </c>
      <c r="F4" s="32"/>
      <c r="G4" s="33"/>
      <c r="H4" s="34" t="s">
        <v>4</v>
      </c>
      <c r="I4" s="35" t="s">
        <v>117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8.5</v>
      </c>
      <c r="D6" s="46"/>
      <c r="E6" s="46">
        <v>9</v>
      </c>
      <c r="F6" s="46"/>
      <c r="G6" s="46">
        <v>8</v>
      </c>
      <c r="H6" s="46"/>
      <c r="I6" s="46"/>
      <c r="J6" s="46"/>
      <c r="K6" s="46"/>
      <c r="L6" s="47">
        <f>SUM(C6+E6+G6)/3</f>
        <v>8.5</v>
      </c>
    </row>
    <row r="7" spans="1:12" ht="19.5" customHeight="1">
      <c r="A7" s="151" t="s">
        <v>10</v>
      </c>
      <c r="B7" s="151"/>
      <c r="C7" s="48">
        <f>SUM(C34)</f>
        <v>7.583333333333333</v>
      </c>
      <c r="D7" s="49"/>
      <c r="E7" s="48">
        <f>SUM(E34)</f>
        <v>7.583333333333333</v>
      </c>
      <c r="F7" s="49"/>
      <c r="G7" s="48">
        <f>SUM(G34)</f>
        <v>7.666666666666667</v>
      </c>
      <c r="H7" s="49"/>
      <c r="I7" s="48"/>
      <c r="J7" s="49"/>
      <c r="K7" s="48"/>
      <c r="L7" s="50">
        <f>SUM(C7+E7+G7)/3</f>
        <v>7.611111111111111</v>
      </c>
    </row>
    <row r="8" spans="1:12" ht="19.5" customHeight="1">
      <c r="A8" s="151" t="s">
        <v>11</v>
      </c>
      <c r="B8" s="151"/>
      <c r="C8" s="51">
        <f>C43</f>
        <v>8.666666666666666</v>
      </c>
      <c r="D8" s="52"/>
      <c r="E8" s="51">
        <f>E43</f>
        <v>8.666666666666666</v>
      </c>
      <c r="F8" s="52"/>
      <c r="G8" s="51">
        <f>G43</f>
        <v>8.666666666666666</v>
      </c>
      <c r="H8" s="52"/>
      <c r="I8" s="51"/>
      <c r="J8" s="52"/>
      <c r="K8" s="51"/>
      <c r="L8" s="50">
        <f>SUM(C8+E8+G8)/3</f>
        <v>8.666666666666666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7.5</v>
      </c>
    </row>
    <row r="10" spans="1:12" ht="19.5" customHeight="1">
      <c r="A10" s="55" t="s">
        <v>13</v>
      </c>
      <c r="B10" s="10"/>
      <c r="C10" s="56">
        <v>7.5</v>
      </c>
      <c r="D10" s="57"/>
      <c r="E10" s="57">
        <v>7.5</v>
      </c>
      <c r="F10" s="57"/>
      <c r="G10" s="57">
        <v>7.5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7</v>
      </c>
      <c r="D11" s="46"/>
      <c r="E11" s="46">
        <v>6.5</v>
      </c>
      <c r="F11" s="46"/>
      <c r="G11" s="46">
        <v>7</v>
      </c>
      <c r="H11" s="46"/>
      <c r="I11" s="46"/>
      <c r="J11" s="46"/>
      <c r="K11" s="46"/>
      <c r="L11" s="47">
        <f aca="true" t="shared" si="0" ref="L11:L20">SUM(C11+E11+G11)/3</f>
        <v>6.833333333333333</v>
      </c>
    </row>
    <row r="12" spans="1:12" ht="19.5" customHeight="1">
      <c r="A12" s="154" t="s">
        <v>15</v>
      </c>
      <c r="B12" s="154"/>
      <c r="C12" s="56">
        <v>7</v>
      </c>
      <c r="D12" s="57"/>
      <c r="E12" s="57">
        <v>7</v>
      </c>
      <c r="F12" s="57"/>
      <c r="G12" s="57">
        <v>6.5</v>
      </c>
      <c r="H12" s="57"/>
      <c r="I12" s="57"/>
      <c r="J12" s="57"/>
      <c r="K12" s="57"/>
      <c r="L12" s="47">
        <f t="shared" si="0"/>
        <v>6.833333333333333</v>
      </c>
    </row>
    <row r="13" spans="1:12" ht="19.5" customHeight="1">
      <c r="A13" s="155" t="s">
        <v>16</v>
      </c>
      <c r="B13" s="155"/>
      <c r="C13" s="48">
        <f>(C10+C11+C12)/3</f>
        <v>7.166666666666667</v>
      </c>
      <c r="D13" s="58"/>
      <c r="E13" s="48">
        <f>(E10+E11+E12)/3</f>
        <v>7</v>
      </c>
      <c r="F13" s="58"/>
      <c r="G13" s="48">
        <f>(G10+G11+G12)/3</f>
        <v>7</v>
      </c>
      <c r="H13" s="59"/>
      <c r="I13" s="48"/>
      <c r="J13" s="59"/>
      <c r="K13" s="48"/>
      <c r="L13" s="50">
        <f t="shared" si="0"/>
        <v>7.055555555555556</v>
      </c>
    </row>
    <row r="14" spans="1:12" ht="19.5" customHeight="1">
      <c r="A14" s="156" t="s">
        <v>17</v>
      </c>
      <c r="B14" s="156"/>
      <c r="C14" s="45">
        <v>8</v>
      </c>
      <c r="D14" s="46"/>
      <c r="E14" s="46">
        <v>8</v>
      </c>
      <c r="F14" s="46"/>
      <c r="G14" s="46">
        <v>7.5</v>
      </c>
      <c r="H14" s="46"/>
      <c r="I14" s="46"/>
      <c r="J14" s="46"/>
      <c r="K14" s="46"/>
      <c r="L14" s="47">
        <f t="shared" si="0"/>
        <v>7.833333333333333</v>
      </c>
    </row>
    <row r="15" spans="1:12" ht="19.5" customHeight="1">
      <c r="A15" s="156" t="s">
        <v>18</v>
      </c>
      <c r="B15" s="156"/>
      <c r="C15" s="45">
        <v>7.5</v>
      </c>
      <c r="D15" s="46"/>
      <c r="E15" s="46">
        <v>7.5</v>
      </c>
      <c r="F15" s="46"/>
      <c r="G15" s="46">
        <v>8</v>
      </c>
      <c r="H15" s="46"/>
      <c r="I15" s="46"/>
      <c r="J15" s="46"/>
      <c r="K15" s="46"/>
      <c r="L15" s="47">
        <f t="shared" si="0"/>
        <v>7.666666666666667</v>
      </c>
    </row>
    <row r="16" spans="1:12" ht="19.5" customHeight="1">
      <c r="A16" s="156" t="s">
        <v>19</v>
      </c>
      <c r="B16" s="156"/>
      <c r="C16" s="45">
        <v>8.5</v>
      </c>
      <c r="D16" s="46"/>
      <c r="E16" s="46">
        <v>8.5</v>
      </c>
      <c r="F16" s="46"/>
      <c r="G16" s="46">
        <v>8</v>
      </c>
      <c r="H16" s="46"/>
      <c r="I16" s="46"/>
      <c r="J16" s="46"/>
      <c r="K16" s="46"/>
      <c r="L16" s="47">
        <f t="shared" si="0"/>
        <v>8.333333333333334</v>
      </c>
    </row>
    <row r="17" spans="1:12" ht="19.5" customHeight="1">
      <c r="A17" s="154" t="s">
        <v>20</v>
      </c>
      <c r="B17" s="154"/>
      <c r="C17" s="45">
        <v>8</v>
      </c>
      <c r="D17" s="46"/>
      <c r="E17" s="46">
        <v>7.5</v>
      </c>
      <c r="F17" s="46"/>
      <c r="G17" s="46">
        <v>7.5</v>
      </c>
      <c r="H17" s="46"/>
      <c r="I17" s="46"/>
      <c r="J17" s="46"/>
      <c r="K17" s="46"/>
      <c r="L17" s="47">
        <f t="shared" si="0"/>
        <v>7.666666666666667</v>
      </c>
    </row>
    <row r="18" spans="1:12" ht="19.5" customHeight="1">
      <c r="A18" s="154" t="s">
        <v>21</v>
      </c>
      <c r="B18" s="154"/>
      <c r="C18" s="45">
        <v>7</v>
      </c>
      <c r="D18" s="46"/>
      <c r="E18" s="46">
        <v>7</v>
      </c>
      <c r="F18" s="46"/>
      <c r="G18" s="46">
        <v>7</v>
      </c>
      <c r="H18" s="46"/>
      <c r="I18" s="46"/>
      <c r="J18" s="46"/>
      <c r="K18" s="46"/>
      <c r="L18" s="47">
        <f t="shared" si="0"/>
        <v>7</v>
      </c>
    </row>
    <row r="19" spans="1:12" ht="19.5" customHeight="1">
      <c r="A19" s="155" t="s">
        <v>16</v>
      </c>
      <c r="B19" s="155"/>
      <c r="C19" s="48">
        <f>(C16+C17+C18)/3</f>
        <v>7.833333333333333</v>
      </c>
      <c r="D19" s="59"/>
      <c r="E19" s="48">
        <f>(E16+E17+E18)/3</f>
        <v>7.666666666666667</v>
      </c>
      <c r="F19" s="59"/>
      <c r="G19" s="48">
        <f>(G16+G17+G18)/3</f>
        <v>7.5</v>
      </c>
      <c r="H19" s="59"/>
      <c r="I19" s="48"/>
      <c r="J19" s="59"/>
      <c r="K19" s="48"/>
      <c r="L19" s="50">
        <f t="shared" si="0"/>
        <v>7.666666666666667</v>
      </c>
    </row>
    <row r="20" spans="1:12" ht="19.5" customHeight="1" thickBot="1">
      <c r="A20" s="157" t="s">
        <v>22</v>
      </c>
      <c r="B20" s="157"/>
      <c r="C20" s="45">
        <v>7.5</v>
      </c>
      <c r="D20" s="46"/>
      <c r="E20" s="46">
        <v>9</v>
      </c>
      <c r="F20" s="46"/>
      <c r="G20" s="46">
        <v>7</v>
      </c>
      <c r="H20" s="46"/>
      <c r="I20" s="46"/>
      <c r="J20" s="46"/>
      <c r="K20" s="46"/>
      <c r="L20" s="47">
        <f t="shared" si="0"/>
        <v>7.833333333333333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7.843750000000001</v>
      </c>
      <c r="D21" s="160"/>
      <c r="E21" s="159">
        <f>(E6+E7+E8+E13+E14+E15+E19+E20)/8</f>
        <v>8.052083333333332</v>
      </c>
      <c r="F21" s="160"/>
      <c r="G21" s="159">
        <f>(G6+G7+G8+G13+G14+G15+G19+G20)/8</f>
        <v>7.666666666666667</v>
      </c>
      <c r="H21" s="160"/>
      <c r="I21" s="160"/>
      <c r="J21" s="160"/>
      <c r="K21" s="160"/>
      <c r="L21" s="162"/>
      <c r="M21" s="163">
        <f>(C21+E21++G21)/3</f>
        <v>7.854166666666667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Acaston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79"/>
      <c r="I27" s="79"/>
      <c r="J27" s="79"/>
      <c r="K27" s="79"/>
      <c r="L27" s="153">
        <f>SUM(C28+E28+G28)/3</f>
        <v>8</v>
      </c>
    </row>
    <row r="28" spans="1:12" ht="19.5" customHeight="1">
      <c r="A28" s="80"/>
      <c r="B28" s="81" t="s">
        <v>28</v>
      </c>
      <c r="C28" s="143">
        <v>8</v>
      </c>
      <c r="D28" s="143"/>
      <c r="E28" s="143">
        <v>8</v>
      </c>
      <c r="F28" s="143"/>
      <c r="G28" s="143">
        <v>8</v>
      </c>
      <c r="H28" s="82"/>
      <c r="I28" s="82"/>
      <c r="J28" s="82"/>
      <c r="K28" s="82"/>
      <c r="L28" s="153"/>
    </row>
    <row r="29" spans="1:12" ht="19.5" customHeight="1">
      <c r="A29" s="83"/>
      <c r="B29" s="84" t="s">
        <v>29</v>
      </c>
      <c r="C29" s="142">
        <v>8.5</v>
      </c>
      <c r="D29" s="142"/>
      <c r="E29" s="142">
        <v>8.5</v>
      </c>
      <c r="F29" s="142"/>
      <c r="G29" s="142">
        <v>8</v>
      </c>
      <c r="H29" s="79"/>
      <c r="I29" s="79"/>
      <c r="J29" s="79"/>
      <c r="K29" s="79"/>
      <c r="L29" s="47">
        <f>SUM(C29+E29+G29)/3</f>
        <v>8.333333333333334</v>
      </c>
    </row>
    <row r="30" spans="1:12" ht="19.5" customHeight="1">
      <c r="A30" s="85"/>
      <c r="B30" s="84" t="s">
        <v>30</v>
      </c>
      <c r="C30" s="90">
        <v>7.5</v>
      </c>
      <c r="D30" s="90"/>
      <c r="E30" s="90">
        <v>8</v>
      </c>
      <c r="F30" s="90"/>
      <c r="G30" s="90">
        <v>8</v>
      </c>
      <c r="H30" s="86"/>
      <c r="I30" s="86"/>
      <c r="J30" s="86"/>
      <c r="K30" s="86"/>
      <c r="L30" s="47">
        <f>SUM(C30+E30+G30)/3</f>
        <v>7.833333333333333</v>
      </c>
    </row>
    <row r="31" spans="1:12" ht="19.5" customHeight="1">
      <c r="A31" s="87"/>
      <c r="B31" s="84" t="s">
        <v>31</v>
      </c>
      <c r="C31" s="142">
        <v>7.5</v>
      </c>
      <c r="D31" s="142"/>
      <c r="E31" s="142">
        <v>7.5</v>
      </c>
      <c r="F31" s="142"/>
      <c r="G31" s="142">
        <v>8</v>
      </c>
      <c r="H31" s="79"/>
      <c r="I31" s="79"/>
      <c r="J31" s="79"/>
      <c r="K31" s="79"/>
      <c r="L31" s="47">
        <f>SUM(C31+E31+G31)/3</f>
        <v>7.666666666666667</v>
      </c>
    </row>
    <row r="32" spans="1:12" ht="19.5" customHeight="1">
      <c r="A32" s="87"/>
      <c r="B32" s="84" t="s">
        <v>32</v>
      </c>
      <c r="C32" s="90">
        <v>7</v>
      </c>
      <c r="D32" s="90"/>
      <c r="E32" s="90">
        <v>6.5</v>
      </c>
      <c r="F32" s="90"/>
      <c r="G32" s="90">
        <v>7.5</v>
      </c>
      <c r="H32" s="86"/>
      <c r="I32" s="86"/>
      <c r="J32" s="86"/>
      <c r="K32" s="86"/>
      <c r="L32" s="47">
        <f>SUM(C32+E32+G32)/3</f>
        <v>7</v>
      </c>
    </row>
    <row r="33" spans="1:12" ht="19.5" customHeight="1">
      <c r="A33" s="88"/>
      <c r="B33" s="89" t="s">
        <v>33</v>
      </c>
      <c r="C33" s="90">
        <v>7</v>
      </c>
      <c r="D33" s="90"/>
      <c r="E33" s="90">
        <v>7</v>
      </c>
      <c r="F33" s="90"/>
      <c r="G33" s="90">
        <v>6.5</v>
      </c>
      <c r="H33" s="86"/>
      <c r="I33" s="86"/>
      <c r="J33" s="86"/>
      <c r="K33" s="86"/>
      <c r="L33" s="47">
        <f>SUM(C33+E33+G33)/3</f>
        <v>6.833333333333333</v>
      </c>
    </row>
    <row r="34" spans="1:12" ht="19.5" customHeight="1" thickBot="1">
      <c r="A34" s="91" t="s">
        <v>34</v>
      </c>
      <c r="B34" s="92"/>
      <c r="C34" s="144">
        <f>(C28+C29+C30+C31+C32+C33)/6</f>
        <v>7.583333333333333</v>
      </c>
      <c r="D34" s="144"/>
      <c r="E34" s="144">
        <f>(E28+E29+E30+E31+E32+E33)/6</f>
        <v>7.583333333333333</v>
      </c>
      <c r="F34" s="144"/>
      <c r="G34" s="144">
        <f>(G28+G29+G30+G31+G32+G33)/6</f>
        <v>7.666666666666667</v>
      </c>
      <c r="H34" s="93"/>
      <c r="I34" s="93"/>
      <c r="J34" s="93"/>
      <c r="K34" s="93"/>
      <c r="L34" s="145">
        <f>(C34+E34+G34)/3</f>
        <v>7.611111111111111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9</v>
      </c>
      <c r="D36" s="75">
        <f>(C36*4)</f>
        <v>36</v>
      </c>
      <c r="E36" s="101">
        <f aca="true" t="shared" si="1" ref="E36:E42">C36</f>
        <v>9</v>
      </c>
      <c r="F36" s="75">
        <f>(E36*4)</f>
        <v>36</v>
      </c>
      <c r="G36" s="101">
        <f aca="true" t="shared" si="2" ref="G36:G42">E36</f>
        <v>9</v>
      </c>
      <c r="H36" s="75">
        <f>(G36*4)</f>
        <v>36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9</v>
      </c>
      <c r="D37" s="104"/>
      <c r="E37" s="101">
        <f t="shared" si="1"/>
        <v>9</v>
      </c>
      <c r="F37" s="104"/>
      <c r="G37" s="101">
        <f t="shared" si="2"/>
        <v>9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8.5</v>
      </c>
      <c r="D38" s="104"/>
      <c r="E38" s="101">
        <f t="shared" si="1"/>
        <v>8.5</v>
      </c>
      <c r="F38" s="104"/>
      <c r="G38" s="101">
        <f t="shared" si="2"/>
        <v>8.5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8.5</v>
      </c>
      <c r="D39" s="106">
        <f>(C37+C38+C39)/3*4</f>
        <v>34.666666666666664</v>
      </c>
      <c r="E39" s="101">
        <f t="shared" si="1"/>
        <v>8.5</v>
      </c>
      <c r="F39" s="106">
        <f>(E37+E38+E39)/3*4</f>
        <v>34.666666666666664</v>
      </c>
      <c r="G39" s="101">
        <f t="shared" si="2"/>
        <v>8.5</v>
      </c>
      <c r="H39" s="106">
        <f>(G37+G38+G39)/3*4</f>
        <v>34.666666666666664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8.5</v>
      </c>
      <c r="D40" s="104">
        <f>(C40*3)</f>
        <v>25.5</v>
      </c>
      <c r="E40" s="101">
        <f t="shared" si="1"/>
        <v>8.5</v>
      </c>
      <c r="F40" s="104">
        <f>(E40*3)</f>
        <v>25.5</v>
      </c>
      <c r="G40" s="101">
        <f t="shared" si="2"/>
        <v>8.5</v>
      </c>
      <c r="H40" s="104">
        <f>(G40*3)</f>
        <v>25.5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8.5</v>
      </c>
      <c r="D41" s="69">
        <f>(C41)</f>
        <v>8.5</v>
      </c>
      <c r="E41" s="111">
        <f t="shared" si="1"/>
        <v>8.5</v>
      </c>
      <c r="F41" s="69">
        <f>(E41)</f>
        <v>8.5</v>
      </c>
      <c r="G41" s="111">
        <f t="shared" si="2"/>
        <v>8.5</v>
      </c>
      <c r="H41" s="69">
        <f>(G41)</f>
        <v>8.5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8.5</v>
      </c>
      <c r="D42" s="104">
        <f>(C42*4)</f>
        <v>34</v>
      </c>
      <c r="E42" s="113">
        <f t="shared" si="1"/>
        <v>8.5</v>
      </c>
      <c r="F42" s="104">
        <f>(E42*4)</f>
        <v>34</v>
      </c>
      <c r="G42" s="113">
        <f t="shared" si="2"/>
        <v>8.5</v>
      </c>
      <c r="H42" s="104">
        <f>(G42*4)</f>
        <v>34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8.666666666666666</v>
      </c>
      <c r="D43" s="117"/>
      <c r="E43" s="116">
        <f>(F36+F39+F40+F41+F42)/16</f>
        <v>8.666666666666666</v>
      </c>
      <c r="F43" s="117"/>
      <c r="G43" s="116">
        <f>(H36+H39+H40+H41+H42)/16</f>
        <v>8.666666666666666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167</v>
      </c>
      <c r="D44" s="101"/>
      <c r="E44" s="101">
        <f>C44</f>
        <v>167</v>
      </c>
      <c r="F44" s="101"/>
      <c r="G44" s="101">
        <f>E44</f>
        <v>167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177</v>
      </c>
      <c r="D45" s="113"/>
      <c r="E45" s="113">
        <f>C45</f>
        <v>177</v>
      </c>
      <c r="F45" s="113"/>
      <c r="G45" s="113">
        <f>E45</f>
        <v>177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186</v>
      </c>
      <c r="D46" s="113"/>
      <c r="E46" s="113">
        <f>C46</f>
        <v>186</v>
      </c>
      <c r="F46" s="113"/>
      <c r="G46" s="113">
        <f>E46</f>
        <v>186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22</v>
      </c>
      <c r="D47" s="113"/>
      <c r="E47" s="113">
        <f>C47</f>
        <v>22</v>
      </c>
      <c r="F47" s="113"/>
      <c r="G47" s="113">
        <f>E47</f>
        <v>22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72</v>
      </c>
      <c r="B4" s="28" t="s">
        <v>90</v>
      </c>
      <c r="C4" s="29" t="s">
        <v>3</v>
      </c>
      <c r="D4" s="30"/>
      <c r="E4" s="31" t="s">
        <v>116</v>
      </c>
      <c r="F4" s="32"/>
      <c r="G4" s="33"/>
      <c r="H4" s="34" t="s">
        <v>4</v>
      </c>
      <c r="I4" s="35" t="s">
        <v>118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8</v>
      </c>
      <c r="D6" s="46"/>
      <c r="E6" s="46">
        <v>8.5</v>
      </c>
      <c r="F6" s="46"/>
      <c r="G6" s="46">
        <v>8.5</v>
      </c>
      <c r="H6" s="46"/>
      <c r="I6" s="46"/>
      <c r="J6" s="46"/>
      <c r="K6" s="46"/>
      <c r="L6" s="47">
        <f>SUM(C6+E6+G6)/3</f>
        <v>8.333333333333334</v>
      </c>
    </row>
    <row r="7" spans="1:12" ht="19.5" customHeight="1">
      <c r="A7" s="151" t="s">
        <v>10</v>
      </c>
      <c r="B7" s="151"/>
      <c r="C7" s="48">
        <f>SUM(C34)</f>
        <v>8</v>
      </c>
      <c r="D7" s="49"/>
      <c r="E7" s="48">
        <f>SUM(E34)</f>
        <v>7.75</v>
      </c>
      <c r="F7" s="49"/>
      <c r="G7" s="48">
        <f>SUM(G34)</f>
        <v>8.166666666666666</v>
      </c>
      <c r="H7" s="49"/>
      <c r="I7" s="48"/>
      <c r="J7" s="49"/>
      <c r="K7" s="48"/>
      <c r="L7" s="50">
        <f>SUM(C7+E7+G7)/3</f>
        <v>7.972222222222221</v>
      </c>
    </row>
    <row r="8" spans="1:12" ht="19.5" customHeight="1">
      <c r="A8" s="151" t="s">
        <v>11</v>
      </c>
      <c r="B8" s="151"/>
      <c r="C8" s="51">
        <f>C43</f>
        <v>9.229166666666666</v>
      </c>
      <c r="D8" s="52"/>
      <c r="E8" s="51">
        <f>E43</f>
        <v>9.229166666666666</v>
      </c>
      <c r="F8" s="52"/>
      <c r="G8" s="51">
        <f>G43</f>
        <v>9.229166666666666</v>
      </c>
      <c r="H8" s="52"/>
      <c r="I8" s="51"/>
      <c r="J8" s="52"/>
      <c r="K8" s="51"/>
      <c r="L8" s="50">
        <f>SUM(C8+E8+G8)/3</f>
        <v>9.229166666666666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7.833333333333333</v>
      </c>
    </row>
    <row r="10" spans="1:12" ht="19.5" customHeight="1">
      <c r="A10" s="55" t="s">
        <v>13</v>
      </c>
      <c r="B10" s="10"/>
      <c r="C10" s="56">
        <v>7.5</v>
      </c>
      <c r="D10" s="57"/>
      <c r="E10" s="57">
        <v>8</v>
      </c>
      <c r="F10" s="57"/>
      <c r="G10" s="57">
        <v>8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7</v>
      </c>
      <c r="D11" s="46"/>
      <c r="E11" s="46">
        <v>7</v>
      </c>
      <c r="F11" s="46"/>
      <c r="G11" s="46">
        <v>7.5</v>
      </c>
      <c r="H11" s="46"/>
      <c r="I11" s="46"/>
      <c r="J11" s="46"/>
      <c r="K11" s="46"/>
      <c r="L11" s="47">
        <f aca="true" t="shared" si="0" ref="L11:L20">SUM(C11+E11+G11)/3</f>
        <v>7.166666666666667</v>
      </c>
    </row>
    <row r="12" spans="1:12" ht="19.5" customHeight="1">
      <c r="A12" s="154" t="s">
        <v>15</v>
      </c>
      <c r="B12" s="154"/>
      <c r="C12" s="56">
        <v>7.5</v>
      </c>
      <c r="D12" s="57"/>
      <c r="E12" s="57">
        <v>7.5</v>
      </c>
      <c r="F12" s="57"/>
      <c r="G12" s="57">
        <v>7.5</v>
      </c>
      <c r="H12" s="57"/>
      <c r="I12" s="57"/>
      <c r="J12" s="57"/>
      <c r="K12" s="57"/>
      <c r="L12" s="47">
        <f t="shared" si="0"/>
        <v>7.5</v>
      </c>
    </row>
    <row r="13" spans="1:12" ht="19.5" customHeight="1">
      <c r="A13" s="155" t="s">
        <v>16</v>
      </c>
      <c r="B13" s="155"/>
      <c r="C13" s="48">
        <f>(C10+C11+C12)/3</f>
        <v>7.333333333333333</v>
      </c>
      <c r="D13" s="58"/>
      <c r="E13" s="48">
        <f>(E10+E11+E12)/3</f>
        <v>7.5</v>
      </c>
      <c r="F13" s="58"/>
      <c r="G13" s="48">
        <f>(G10+G11+G12)/3</f>
        <v>7.666666666666667</v>
      </c>
      <c r="H13" s="59"/>
      <c r="I13" s="48"/>
      <c r="J13" s="59"/>
      <c r="K13" s="48"/>
      <c r="L13" s="50">
        <f t="shared" si="0"/>
        <v>7.5</v>
      </c>
    </row>
    <row r="14" spans="1:12" ht="19.5" customHeight="1">
      <c r="A14" s="156" t="s">
        <v>17</v>
      </c>
      <c r="B14" s="156"/>
      <c r="C14" s="45">
        <v>7.5</v>
      </c>
      <c r="D14" s="46"/>
      <c r="E14" s="46">
        <v>8.5</v>
      </c>
      <c r="F14" s="46"/>
      <c r="G14" s="46">
        <v>8</v>
      </c>
      <c r="H14" s="46"/>
      <c r="I14" s="46"/>
      <c r="J14" s="46"/>
      <c r="K14" s="46"/>
      <c r="L14" s="47">
        <f t="shared" si="0"/>
        <v>8</v>
      </c>
    </row>
    <row r="15" spans="1:12" ht="19.5" customHeight="1">
      <c r="A15" s="156" t="s">
        <v>18</v>
      </c>
      <c r="B15" s="156"/>
      <c r="C15" s="45">
        <v>8</v>
      </c>
      <c r="D15" s="46"/>
      <c r="E15" s="46">
        <v>7.5</v>
      </c>
      <c r="F15" s="46"/>
      <c r="G15" s="46">
        <v>8.5</v>
      </c>
      <c r="H15" s="46"/>
      <c r="I15" s="46"/>
      <c r="J15" s="46"/>
      <c r="K15" s="46"/>
      <c r="L15" s="47">
        <f t="shared" si="0"/>
        <v>8</v>
      </c>
    </row>
    <row r="16" spans="1:12" ht="19.5" customHeight="1">
      <c r="A16" s="156" t="s">
        <v>19</v>
      </c>
      <c r="B16" s="156"/>
      <c r="C16" s="45">
        <v>8</v>
      </c>
      <c r="D16" s="46"/>
      <c r="E16" s="46">
        <v>8</v>
      </c>
      <c r="F16" s="46"/>
      <c r="G16" s="46">
        <v>8.5</v>
      </c>
      <c r="H16" s="46"/>
      <c r="I16" s="46"/>
      <c r="J16" s="46"/>
      <c r="K16" s="46"/>
      <c r="L16" s="47">
        <f t="shared" si="0"/>
        <v>8.166666666666666</v>
      </c>
    </row>
    <row r="17" spans="1:12" ht="19.5" customHeight="1">
      <c r="A17" s="154" t="s">
        <v>20</v>
      </c>
      <c r="B17" s="154"/>
      <c r="C17" s="45">
        <v>8</v>
      </c>
      <c r="D17" s="46"/>
      <c r="E17" s="46">
        <v>8.5</v>
      </c>
      <c r="F17" s="46"/>
      <c r="G17" s="46">
        <v>8.5</v>
      </c>
      <c r="H17" s="46"/>
      <c r="I17" s="46"/>
      <c r="J17" s="46"/>
      <c r="K17" s="46"/>
      <c r="L17" s="47">
        <f t="shared" si="0"/>
        <v>8.333333333333334</v>
      </c>
    </row>
    <row r="18" spans="1:12" ht="19.5" customHeight="1">
      <c r="A18" s="154" t="s">
        <v>21</v>
      </c>
      <c r="B18" s="154"/>
      <c r="C18" s="45">
        <v>7</v>
      </c>
      <c r="D18" s="46"/>
      <c r="E18" s="46">
        <v>7.5</v>
      </c>
      <c r="F18" s="46"/>
      <c r="G18" s="46">
        <v>8</v>
      </c>
      <c r="H18" s="46"/>
      <c r="I18" s="46"/>
      <c r="J18" s="46"/>
      <c r="K18" s="46"/>
      <c r="L18" s="47">
        <f t="shared" si="0"/>
        <v>7.5</v>
      </c>
    </row>
    <row r="19" spans="1:12" ht="19.5" customHeight="1">
      <c r="A19" s="155" t="s">
        <v>16</v>
      </c>
      <c r="B19" s="155"/>
      <c r="C19" s="48">
        <f>(C16+C17+C18)/3</f>
        <v>7.666666666666667</v>
      </c>
      <c r="D19" s="59"/>
      <c r="E19" s="48">
        <f>(E16+E17+E18)/3</f>
        <v>8</v>
      </c>
      <c r="F19" s="59"/>
      <c r="G19" s="48">
        <f>(G16+G17+G18)/3</f>
        <v>8.333333333333334</v>
      </c>
      <c r="H19" s="59"/>
      <c r="I19" s="48"/>
      <c r="J19" s="59"/>
      <c r="K19" s="48"/>
      <c r="L19" s="50">
        <f t="shared" si="0"/>
        <v>8</v>
      </c>
    </row>
    <row r="20" spans="1:12" ht="19.5" customHeight="1" thickBot="1">
      <c r="A20" s="157" t="s">
        <v>22</v>
      </c>
      <c r="B20" s="157"/>
      <c r="C20" s="45">
        <v>7.5</v>
      </c>
      <c r="D20" s="46"/>
      <c r="E20" s="46">
        <v>9</v>
      </c>
      <c r="F20" s="46"/>
      <c r="G20" s="46">
        <v>8</v>
      </c>
      <c r="H20" s="46"/>
      <c r="I20" s="46"/>
      <c r="J20" s="46"/>
      <c r="K20" s="46"/>
      <c r="L20" s="47">
        <f t="shared" si="0"/>
        <v>8.166666666666666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7.903645833333333</v>
      </c>
      <c r="D21" s="160"/>
      <c r="E21" s="159">
        <f>(E6+E7+E8+E13+E14+E15+E19+E20)/8</f>
        <v>8.247395833333332</v>
      </c>
      <c r="F21" s="160"/>
      <c r="G21" s="159">
        <f>(G6+G7+G8+G13+G14+G15+G19+G20)/8</f>
        <v>8.299479166666666</v>
      </c>
      <c r="H21" s="160"/>
      <c r="I21" s="160"/>
      <c r="J21" s="160"/>
      <c r="K21" s="160"/>
      <c r="L21" s="162"/>
      <c r="M21" s="163">
        <f>(C21+E21++G21)/3</f>
        <v>8.150173611111109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Arijen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7.833333333333333</v>
      </c>
    </row>
    <row r="28" spans="1:12" ht="19.5" customHeight="1">
      <c r="A28" s="80"/>
      <c r="B28" s="81" t="s">
        <v>28</v>
      </c>
      <c r="C28" s="143">
        <v>8</v>
      </c>
      <c r="D28" s="143"/>
      <c r="E28" s="143">
        <v>7.5</v>
      </c>
      <c r="F28" s="143"/>
      <c r="G28" s="143">
        <v>8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8</v>
      </c>
      <c r="D29" s="142"/>
      <c r="E29" s="142">
        <v>8</v>
      </c>
      <c r="F29" s="142"/>
      <c r="G29" s="142">
        <v>8</v>
      </c>
      <c r="H29" s="142"/>
      <c r="I29" s="142"/>
      <c r="J29" s="142"/>
      <c r="K29" s="142"/>
      <c r="L29" s="47">
        <f>SUM(C29+E29+G29)/3</f>
        <v>8</v>
      </c>
    </row>
    <row r="30" spans="1:12" ht="19.5" customHeight="1">
      <c r="A30" s="85"/>
      <c r="B30" s="84" t="s">
        <v>30</v>
      </c>
      <c r="C30" s="90">
        <v>8.5</v>
      </c>
      <c r="D30" s="90"/>
      <c r="E30" s="90">
        <v>8</v>
      </c>
      <c r="F30" s="90"/>
      <c r="G30" s="90">
        <v>8.5</v>
      </c>
      <c r="H30" s="90"/>
      <c r="I30" s="90"/>
      <c r="J30" s="90"/>
      <c r="K30" s="90"/>
      <c r="L30" s="47">
        <f>SUM(C30+E30+G30)/3</f>
        <v>8.333333333333334</v>
      </c>
    </row>
    <row r="31" spans="1:12" ht="19.5" customHeight="1">
      <c r="A31" s="87"/>
      <c r="B31" s="84" t="s">
        <v>31</v>
      </c>
      <c r="C31" s="142">
        <v>8.5</v>
      </c>
      <c r="D31" s="142"/>
      <c r="E31" s="142">
        <v>8</v>
      </c>
      <c r="F31" s="142"/>
      <c r="G31" s="142">
        <v>8.5</v>
      </c>
      <c r="H31" s="142"/>
      <c r="I31" s="142"/>
      <c r="J31" s="142"/>
      <c r="K31" s="142"/>
      <c r="L31" s="47">
        <f>SUM(C31+E31+G31)/3</f>
        <v>8.333333333333334</v>
      </c>
    </row>
    <row r="32" spans="1:12" ht="19.5" customHeight="1">
      <c r="A32" s="87"/>
      <c r="B32" s="84" t="s">
        <v>32</v>
      </c>
      <c r="C32" s="90">
        <v>7.5</v>
      </c>
      <c r="D32" s="90"/>
      <c r="E32" s="90">
        <v>7.5</v>
      </c>
      <c r="F32" s="90"/>
      <c r="G32" s="90">
        <v>8</v>
      </c>
      <c r="H32" s="90"/>
      <c r="I32" s="90"/>
      <c r="J32" s="90"/>
      <c r="K32" s="90"/>
      <c r="L32" s="47">
        <f>SUM(C32+E32+G32)/3</f>
        <v>7.666666666666667</v>
      </c>
    </row>
    <row r="33" spans="1:12" ht="19.5" customHeight="1">
      <c r="A33" s="88"/>
      <c r="B33" s="89" t="s">
        <v>33</v>
      </c>
      <c r="C33" s="90">
        <v>7.5</v>
      </c>
      <c r="D33" s="90"/>
      <c r="E33" s="90">
        <v>7.5</v>
      </c>
      <c r="F33" s="90"/>
      <c r="G33" s="90">
        <v>8</v>
      </c>
      <c r="H33" s="90"/>
      <c r="I33" s="90"/>
      <c r="J33" s="90"/>
      <c r="K33" s="90"/>
      <c r="L33" s="47">
        <f>SUM(C33+E33+G33)/3</f>
        <v>7.666666666666667</v>
      </c>
    </row>
    <row r="34" spans="1:12" ht="19.5" customHeight="1" thickBot="1">
      <c r="A34" s="91" t="s">
        <v>34</v>
      </c>
      <c r="B34" s="92"/>
      <c r="C34" s="144">
        <f>(C28+C29+C30+C31+C32+C33)/6</f>
        <v>8</v>
      </c>
      <c r="D34" s="144"/>
      <c r="E34" s="144">
        <f>(E28+E29+E30+E31+E32+E33)/6</f>
        <v>7.75</v>
      </c>
      <c r="F34" s="144"/>
      <c r="G34" s="144">
        <f>(G28+G29+G30+G31+G32+G33)/6</f>
        <v>8.166666666666666</v>
      </c>
      <c r="H34" s="144"/>
      <c r="I34" s="144"/>
      <c r="J34" s="144"/>
      <c r="K34" s="144"/>
      <c r="L34" s="145">
        <f>(C34+E34+G34)/3</f>
        <v>7.972222222222221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9.5</v>
      </c>
      <c r="D36" s="75">
        <f>(C36*4)</f>
        <v>38</v>
      </c>
      <c r="E36" s="101">
        <f aca="true" t="shared" si="1" ref="E36:E42">C36</f>
        <v>9.5</v>
      </c>
      <c r="F36" s="75">
        <f>(E36*4)</f>
        <v>38</v>
      </c>
      <c r="G36" s="101">
        <f aca="true" t="shared" si="2" ref="G36:G42">E36</f>
        <v>9.5</v>
      </c>
      <c r="H36" s="75">
        <f>(G36*4)</f>
        <v>38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9</v>
      </c>
      <c r="D37" s="104"/>
      <c r="E37" s="101">
        <f t="shared" si="1"/>
        <v>9</v>
      </c>
      <c r="F37" s="104"/>
      <c r="G37" s="101">
        <f t="shared" si="2"/>
        <v>9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9.5</v>
      </c>
      <c r="D38" s="104"/>
      <c r="E38" s="101">
        <f t="shared" si="1"/>
        <v>9.5</v>
      </c>
      <c r="F38" s="104"/>
      <c r="G38" s="101">
        <f t="shared" si="2"/>
        <v>9.5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36.666666666666664</v>
      </c>
      <c r="E39" s="101">
        <f t="shared" si="1"/>
        <v>9</v>
      </c>
      <c r="F39" s="106">
        <f>(E37+E38+E39)/3*4</f>
        <v>36.666666666666664</v>
      </c>
      <c r="G39" s="101">
        <f t="shared" si="2"/>
        <v>9</v>
      </c>
      <c r="H39" s="106">
        <f>(G37+G38+G39)/3*4</f>
        <v>36.666666666666664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9</v>
      </c>
      <c r="D40" s="104">
        <f>(C40*3)</f>
        <v>27</v>
      </c>
      <c r="E40" s="101">
        <f t="shared" si="1"/>
        <v>9</v>
      </c>
      <c r="F40" s="104">
        <f>(E40*3)</f>
        <v>27</v>
      </c>
      <c r="G40" s="101">
        <f t="shared" si="2"/>
        <v>9</v>
      </c>
      <c r="H40" s="104">
        <f>(G40*3)</f>
        <v>27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10</v>
      </c>
      <c r="D41" s="69">
        <f>(C41)</f>
        <v>10</v>
      </c>
      <c r="E41" s="111">
        <f t="shared" si="1"/>
        <v>10</v>
      </c>
      <c r="F41" s="69">
        <f>(E41)</f>
        <v>10</v>
      </c>
      <c r="G41" s="111">
        <f t="shared" si="2"/>
        <v>10</v>
      </c>
      <c r="H41" s="69">
        <f>(G41)</f>
        <v>10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9</v>
      </c>
      <c r="D42" s="104">
        <f>(C42*4)</f>
        <v>36</v>
      </c>
      <c r="E42" s="113">
        <f t="shared" si="1"/>
        <v>9</v>
      </c>
      <c r="F42" s="104">
        <f>(E42*4)</f>
        <v>36</v>
      </c>
      <c r="G42" s="113">
        <f t="shared" si="2"/>
        <v>9</v>
      </c>
      <c r="H42" s="104">
        <f>(G42*4)</f>
        <v>36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9.229166666666666</v>
      </c>
      <c r="D43" s="117"/>
      <c r="E43" s="116">
        <f>(F36+F39+F40+F41+F42)/16</f>
        <v>9.229166666666666</v>
      </c>
      <c r="F43" s="117"/>
      <c r="G43" s="116">
        <f>(H36+H39+H40+H41+H42)/16</f>
        <v>9.229166666666666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171</v>
      </c>
      <c r="D44" s="101"/>
      <c r="E44" s="101">
        <v>171</v>
      </c>
      <c r="F44" s="101"/>
      <c r="G44" s="101">
        <f>E44</f>
        <v>171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180</v>
      </c>
      <c r="D45" s="113"/>
      <c r="E45" s="113">
        <f>C45</f>
        <v>180</v>
      </c>
      <c r="F45" s="113"/>
      <c r="G45" s="113">
        <f>E45</f>
        <v>180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198</v>
      </c>
      <c r="D46" s="113"/>
      <c r="E46" s="113">
        <f>C46</f>
        <v>198</v>
      </c>
      <c r="F46" s="113"/>
      <c r="G46" s="113">
        <f>E46</f>
        <v>198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23.5</v>
      </c>
      <c r="D47" s="113"/>
      <c r="E47" s="113">
        <f>C47</f>
        <v>23.5</v>
      </c>
      <c r="F47" s="113"/>
      <c r="G47" s="113">
        <f>E47</f>
        <v>23.5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73</v>
      </c>
      <c r="B4" s="28" t="s">
        <v>91</v>
      </c>
      <c r="C4" s="29" t="s">
        <v>3</v>
      </c>
      <c r="D4" s="30"/>
      <c r="E4" s="31" t="s">
        <v>116</v>
      </c>
      <c r="F4" s="32"/>
      <c r="G4" s="33"/>
      <c r="H4" s="34" t="s">
        <v>4</v>
      </c>
      <c r="I4" s="35" t="s">
        <v>119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9</v>
      </c>
      <c r="D6" s="46"/>
      <c r="E6" s="46">
        <v>9</v>
      </c>
      <c r="F6" s="46"/>
      <c r="G6" s="46">
        <v>9</v>
      </c>
      <c r="H6" s="46"/>
      <c r="I6" s="46"/>
      <c r="J6" s="46"/>
      <c r="K6" s="46"/>
      <c r="L6" s="47">
        <f>SUM(C6+E6+G6)/3</f>
        <v>9</v>
      </c>
    </row>
    <row r="7" spans="1:12" ht="19.5" customHeight="1">
      <c r="A7" s="151" t="s">
        <v>10</v>
      </c>
      <c r="B7" s="151"/>
      <c r="C7" s="48">
        <f>SUM(C34)</f>
        <v>7.916666666666667</v>
      </c>
      <c r="D7" s="49"/>
      <c r="E7" s="48">
        <f>SUM(E34)</f>
        <v>7.833333333333333</v>
      </c>
      <c r="F7" s="49"/>
      <c r="G7" s="48">
        <f>SUM(G34)</f>
        <v>8.25</v>
      </c>
      <c r="H7" s="49"/>
      <c r="I7" s="48"/>
      <c r="J7" s="49"/>
      <c r="K7" s="48"/>
      <c r="L7" s="50">
        <f>SUM(C7+E7+G7)/3</f>
        <v>8</v>
      </c>
    </row>
    <row r="8" spans="1:12" ht="19.5" customHeight="1">
      <c r="A8" s="151" t="s">
        <v>11</v>
      </c>
      <c r="B8" s="151"/>
      <c r="C8" s="51">
        <f>C43</f>
        <v>9</v>
      </c>
      <c r="D8" s="52"/>
      <c r="E8" s="51">
        <f>E43</f>
        <v>9</v>
      </c>
      <c r="F8" s="52"/>
      <c r="G8" s="51">
        <f>G43</f>
        <v>9</v>
      </c>
      <c r="H8" s="52"/>
      <c r="I8" s="51"/>
      <c r="J8" s="52"/>
      <c r="K8" s="51"/>
      <c r="L8" s="50">
        <f>SUM(C8+E8+G8)/3</f>
        <v>9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8.166666666666666</v>
      </c>
    </row>
    <row r="10" spans="1:12" ht="19.5" customHeight="1">
      <c r="A10" s="55" t="s">
        <v>13</v>
      </c>
      <c r="B10" s="10"/>
      <c r="C10" s="56">
        <v>8</v>
      </c>
      <c r="D10" s="57"/>
      <c r="E10" s="57">
        <v>8.5</v>
      </c>
      <c r="F10" s="57"/>
      <c r="G10" s="57">
        <v>8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7.5</v>
      </c>
      <c r="D11" s="46"/>
      <c r="E11" s="46">
        <v>7</v>
      </c>
      <c r="F11" s="46"/>
      <c r="G11" s="46">
        <v>8</v>
      </c>
      <c r="H11" s="46"/>
      <c r="I11" s="46"/>
      <c r="J11" s="46"/>
      <c r="K11" s="46"/>
      <c r="L11" s="47">
        <f aca="true" t="shared" si="0" ref="L11:L20">SUM(C11+E11+G11)/3</f>
        <v>7.5</v>
      </c>
    </row>
    <row r="12" spans="1:12" ht="19.5" customHeight="1">
      <c r="A12" s="154" t="s">
        <v>15</v>
      </c>
      <c r="B12" s="154"/>
      <c r="C12" s="56">
        <v>8</v>
      </c>
      <c r="D12" s="57"/>
      <c r="E12" s="57">
        <v>8</v>
      </c>
      <c r="F12" s="57"/>
      <c r="G12" s="57">
        <v>8.5</v>
      </c>
      <c r="H12" s="57"/>
      <c r="I12" s="57"/>
      <c r="J12" s="57"/>
      <c r="K12" s="57"/>
      <c r="L12" s="47">
        <f t="shared" si="0"/>
        <v>8.166666666666666</v>
      </c>
    </row>
    <row r="13" spans="1:12" ht="19.5" customHeight="1">
      <c r="A13" s="155" t="s">
        <v>16</v>
      </c>
      <c r="B13" s="155"/>
      <c r="C13" s="48">
        <f>(C10+C11+C12)/3</f>
        <v>7.833333333333333</v>
      </c>
      <c r="D13" s="58"/>
      <c r="E13" s="48">
        <f>(E10+E11+E12)/3</f>
        <v>7.833333333333333</v>
      </c>
      <c r="F13" s="58"/>
      <c r="G13" s="48">
        <f>(G10+G11+G12)/3</f>
        <v>8.166666666666666</v>
      </c>
      <c r="H13" s="59"/>
      <c r="I13" s="48"/>
      <c r="J13" s="59"/>
      <c r="K13" s="48"/>
      <c r="L13" s="50">
        <f t="shared" si="0"/>
        <v>7.944444444444444</v>
      </c>
    </row>
    <row r="14" spans="1:12" ht="19.5" customHeight="1">
      <c r="A14" s="156" t="s">
        <v>17</v>
      </c>
      <c r="B14" s="156"/>
      <c r="C14" s="45">
        <v>8</v>
      </c>
      <c r="D14" s="46"/>
      <c r="E14" s="46">
        <v>8</v>
      </c>
      <c r="F14" s="46"/>
      <c r="G14" s="46">
        <v>8.5</v>
      </c>
      <c r="H14" s="46"/>
      <c r="I14" s="46"/>
      <c r="J14" s="46"/>
      <c r="K14" s="46"/>
      <c r="L14" s="47">
        <f t="shared" si="0"/>
        <v>8.166666666666666</v>
      </c>
    </row>
    <row r="15" spans="1:12" ht="19.5" customHeight="1">
      <c r="A15" s="156" t="s">
        <v>18</v>
      </c>
      <c r="B15" s="156"/>
      <c r="C15" s="45">
        <v>8</v>
      </c>
      <c r="D15" s="46"/>
      <c r="E15" s="46">
        <v>7.5</v>
      </c>
      <c r="F15" s="46"/>
      <c r="G15" s="46">
        <v>8.5</v>
      </c>
      <c r="H15" s="46"/>
      <c r="I15" s="46"/>
      <c r="J15" s="46"/>
      <c r="K15" s="46"/>
      <c r="L15" s="47">
        <f t="shared" si="0"/>
        <v>8</v>
      </c>
    </row>
    <row r="16" spans="1:12" ht="19.5" customHeight="1">
      <c r="A16" s="156" t="s">
        <v>19</v>
      </c>
      <c r="B16" s="156"/>
      <c r="C16" s="45">
        <v>6.5</v>
      </c>
      <c r="D16" s="46"/>
      <c r="E16" s="46">
        <v>6.5</v>
      </c>
      <c r="F16" s="46"/>
      <c r="G16" s="46">
        <v>6</v>
      </c>
      <c r="H16" s="46"/>
      <c r="I16" s="46"/>
      <c r="J16" s="46"/>
      <c r="K16" s="46"/>
      <c r="L16" s="47">
        <f t="shared" si="0"/>
        <v>6.333333333333333</v>
      </c>
    </row>
    <row r="17" spans="1:12" ht="19.5" customHeight="1">
      <c r="A17" s="154" t="s">
        <v>20</v>
      </c>
      <c r="B17" s="154"/>
      <c r="C17" s="45">
        <v>8.5</v>
      </c>
      <c r="D17" s="46"/>
      <c r="E17" s="46">
        <v>8.5</v>
      </c>
      <c r="F17" s="46"/>
      <c r="G17" s="46">
        <v>9</v>
      </c>
      <c r="H17" s="46"/>
      <c r="I17" s="46"/>
      <c r="J17" s="46"/>
      <c r="K17" s="46"/>
      <c r="L17" s="47">
        <f t="shared" si="0"/>
        <v>8.666666666666666</v>
      </c>
    </row>
    <row r="18" spans="1:12" ht="19.5" customHeight="1">
      <c r="A18" s="154" t="s">
        <v>21</v>
      </c>
      <c r="B18" s="154"/>
      <c r="C18" s="45">
        <v>8</v>
      </c>
      <c r="D18" s="46"/>
      <c r="E18" s="46">
        <v>7.5</v>
      </c>
      <c r="F18" s="46"/>
      <c r="G18" s="46">
        <v>8.5</v>
      </c>
      <c r="H18" s="46"/>
      <c r="I18" s="46"/>
      <c r="J18" s="46"/>
      <c r="K18" s="46"/>
      <c r="L18" s="47">
        <f t="shared" si="0"/>
        <v>8</v>
      </c>
    </row>
    <row r="19" spans="1:12" ht="19.5" customHeight="1">
      <c r="A19" s="155" t="s">
        <v>16</v>
      </c>
      <c r="B19" s="155"/>
      <c r="C19" s="48">
        <f>(C16+C17+C18)/3</f>
        <v>7.666666666666667</v>
      </c>
      <c r="D19" s="59"/>
      <c r="E19" s="48">
        <f>(E16+E17+E18)/3</f>
        <v>7.5</v>
      </c>
      <c r="F19" s="59"/>
      <c r="G19" s="48">
        <f>(G16+G17+G18)/3</f>
        <v>7.833333333333333</v>
      </c>
      <c r="H19" s="59"/>
      <c r="I19" s="48"/>
      <c r="J19" s="59"/>
      <c r="K19" s="48"/>
      <c r="L19" s="50">
        <f t="shared" si="0"/>
        <v>7.666666666666667</v>
      </c>
    </row>
    <row r="20" spans="1:12" ht="19.5" customHeight="1" thickBot="1">
      <c r="A20" s="157" t="s">
        <v>22</v>
      </c>
      <c r="B20" s="157"/>
      <c r="C20" s="45">
        <v>8</v>
      </c>
      <c r="D20" s="46"/>
      <c r="E20" s="46">
        <v>8</v>
      </c>
      <c r="F20" s="46"/>
      <c r="G20" s="46">
        <v>8</v>
      </c>
      <c r="H20" s="46"/>
      <c r="I20" s="46"/>
      <c r="J20" s="46"/>
      <c r="K20" s="46"/>
      <c r="L20" s="47">
        <f t="shared" si="0"/>
        <v>8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8.177083333333332</v>
      </c>
      <c r="D21" s="160"/>
      <c r="E21" s="159">
        <f>(E6+E7+E8+E13+E14+E15+E19+E20)/8</f>
        <v>8.083333333333332</v>
      </c>
      <c r="F21" s="160"/>
      <c r="G21" s="159">
        <f>(G6+G7+G8+G13+G14+G15+G19+G20)/8</f>
        <v>8.40625</v>
      </c>
      <c r="H21" s="160"/>
      <c r="I21" s="160"/>
      <c r="J21" s="160"/>
      <c r="K21" s="160"/>
      <c r="L21" s="162"/>
      <c r="M21" s="163">
        <f>(C21+E21++G21)/3</f>
        <v>8.222222222222221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Lisarist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8.5</v>
      </c>
    </row>
    <row r="28" spans="1:12" ht="19.5" customHeight="1">
      <c r="A28" s="80"/>
      <c r="B28" s="81" t="s">
        <v>28</v>
      </c>
      <c r="C28" s="143">
        <v>8.5</v>
      </c>
      <c r="D28" s="143"/>
      <c r="E28" s="143">
        <v>8.5</v>
      </c>
      <c r="F28" s="143"/>
      <c r="G28" s="143">
        <v>8.5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7.5</v>
      </c>
      <c r="D29" s="142"/>
      <c r="E29" s="142">
        <v>7.5</v>
      </c>
      <c r="F29" s="142"/>
      <c r="G29" s="142">
        <v>8</v>
      </c>
      <c r="H29" s="142"/>
      <c r="I29" s="142"/>
      <c r="J29" s="142"/>
      <c r="K29" s="142"/>
      <c r="L29" s="47">
        <f>SUM(C29+E29+G29)/3</f>
        <v>7.666666666666667</v>
      </c>
    </row>
    <row r="30" spans="1:12" ht="19.5" customHeight="1">
      <c r="A30" s="85"/>
      <c r="B30" s="84" t="s">
        <v>30</v>
      </c>
      <c r="C30" s="90">
        <v>8</v>
      </c>
      <c r="D30" s="90"/>
      <c r="E30" s="90">
        <v>8.5</v>
      </c>
      <c r="F30" s="90"/>
      <c r="G30" s="90">
        <v>8.5</v>
      </c>
      <c r="H30" s="90"/>
      <c r="I30" s="90"/>
      <c r="J30" s="90"/>
      <c r="K30" s="90"/>
      <c r="L30" s="47">
        <f>SUM(C30+E30+G30)/3</f>
        <v>8.333333333333334</v>
      </c>
    </row>
    <row r="31" spans="1:12" ht="19.5" customHeight="1">
      <c r="A31" s="87"/>
      <c r="B31" s="84" t="s">
        <v>31</v>
      </c>
      <c r="C31" s="142">
        <v>8.5</v>
      </c>
      <c r="D31" s="142"/>
      <c r="E31" s="142">
        <v>8.5</v>
      </c>
      <c r="F31" s="142"/>
      <c r="G31" s="142">
        <v>8.5</v>
      </c>
      <c r="H31" s="142"/>
      <c r="I31" s="142"/>
      <c r="J31" s="142"/>
      <c r="K31" s="142"/>
      <c r="L31" s="47">
        <f>SUM(C31+E31+G31)/3</f>
        <v>8.5</v>
      </c>
    </row>
    <row r="32" spans="1:12" ht="19.5" customHeight="1">
      <c r="A32" s="87"/>
      <c r="B32" s="84" t="s">
        <v>32</v>
      </c>
      <c r="C32" s="90">
        <v>7.5</v>
      </c>
      <c r="D32" s="90"/>
      <c r="E32" s="90">
        <v>7</v>
      </c>
      <c r="F32" s="90"/>
      <c r="G32" s="90">
        <v>8.5</v>
      </c>
      <c r="H32" s="90"/>
      <c r="I32" s="90"/>
      <c r="J32" s="90"/>
      <c r="K32" s="90"/>
      <c r="L32" s="47">
        <f>SUM(C32+E32+G32)/3</f>
        <v>7.666666666666667</v>
      </c>
    </row>
    <row r="33" spans="1:12" ht="19.5" customHeight="1">
      <c r="A33" s="88"/>
      <c r="B33" s="89" t="s">
        <v>33</v>
      </c>
      <c r="C33" s="90">
        <v>7.5</v>
      </c>
      <c r="D33" s="90"/>
      <c r="E33" s="90">
        <v>7</v>
      </c>
      <c r="F33" s="90"/>
      <c r="G33" s="90">
        <v>7.5</v>
      </c>
      <c r="H33" s="90"/>
      <c r="I33" s="90"/>
      <c r="J33" s="90"/>
      <c r="K33" s="90"/>
      <c r="L33" s="47">
        <f>SUM(C33+E33+G33)/3</f>
        <v>7.333333333333333</v>
      </c>
    </row>
    <row r="34" spans="1:12" ht="19.5" customHeight="1" thickBot="1">
      <c r="A34" s="91" t="s">
        <v>34</v>
      </c>
      <c r="B34" s="92"/>
      <c r="C34" s="144">
        <f>(C28+C29+C30+C31+C32+C33)/6</f>
        <v>7.916666666666667</v>
      </c>
      <c r="D34" s="144"/>
      <c r="E34" s="144">
        <f>(E28+E29+E30+E31+E32+E33)/6</f>
        <v>7.833333333333333</v>
      </c>
      <c r="F34" s="144"/>
      <c r="G34" s="144">
        <f>(G28+G29+G30+G31+G32+G33)/6</f>
        <v>8.25</v>
      </c>
      <c r="H34" s="144"/>
      <c r="I34" s="144"/>
      <c r="J34" s="144"/>
      <c r="K34" s="144"/>
      <c r="L34" s="145">
        <f>(C34+E34+G34)/3</f>
        <v>8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9</v>
      </c>
      <c r="D36" s="75">
        <f>(C36*4)</f>
        <v>36</v>
      </c>
      <c r="E36" s="101">
        <f aca="true" t="shared" si="1" ref="E36:E42">C36</f>
        <v>9</v>
      </c>
      <c r="F36" s="75">
        <f>(E36*4)</f>
        <v>36</v>
      </c>
      <c r="G36" s="101">
        <f aca="true" t="shared" si="2" ref="G36:G42">E36</f>
        <v>9</v>
      </c>
      <c r="H36" s="75">
        <f>(G36*4)</f>
        <v>36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9</v>
      </c>
      <c r="D37" s="104"/>
      <c r="E37" s="101">
        <f t="shared" si="1"/>
        <v>9</v>
      </c>
      <c r="F37" s="104"/>
      <c r="G37" s="101">
        <f t="shared" si="2"/>
        <v>9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9</v>
      </c>
      <c r="D38" s="104"/>
      <c r="E38" s="101">
        <f t="shared" si="1"/>
        <v>9</v>
      </c>
      <c r="F38" s="104"/>
      <c r="G38" s="101">
        <f t="shared" si="2"/>
        <v>9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36</v>
      </c>
      <c r="E39" s="101">
        <f t="shared" si="1"/>
        <v>9</v>
      </c>
      <c r="F39" s="106">
        <f>(E37+E38+E39)/3*4</f>
        <v>36</v>
      </c>
      <c r="G39" s="101">
        <f t="shared" si="2"/>
        <v>9</v>
      </c>
      <c r="H39" s="106">
        <f>(G37+G38+G39)/3*4</f>
        <v>36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9</v>
      </c>
      <c r="D40" s="104">
        <f>(C40*3)</f>
        <v>27</v>
      </c>
      <c r="E40" s="101">
        <f t="shared" si="1"/>
        <v>9</v>
      </c>
      <c r="F40" s="104">
        <f>(E40*3)</f>
        <v>27</v>
      </c>
      <c r="G40" s="101">
        <f t="shared" si="2"/>
        <v>9</v>
      </c>
      <c r="H40" s="104">
        <f>(G40*3)</f>
        <v>27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9</v>
      </c>
      <c r="D41" s="69">
        <f>(C41)</f>
        <v>9</v>
      </c>
      <c r="E41" s="111">
        <f t="shared" si="1"/>
        <v>9</v>
      </c>
      <c r="F41" s="69">
        <f>(E41)</f>
        <v>9</v>
      </c>
      <c r="G41" s="111">
        <f t="shared" si="2"/>
        <v>9</v>
      </c>
      <c r="H41" s="69">
        <f>(G41)</f>
        <v>9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9</v>
      </c>
      <c r="D42" s="104">
        <f>(C42*4)</f>
        <v>36</v>
      </c>
      <c r="E42" s="113">
        <f t="shared" si="1"/>
        <v>9</v>
      </c>
      <c r="F42" s="104">
        <f>(E42*4)</f>
        <v>36</v>
      </c>
      <c r="G42" s="113">
        <f t="shared" si="2"/>
        <v>9</v>
      </c>
      <c r="H42" s="104">
        <f>(G42*4)</f>
        <v>36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9</v>
      </c>
      <c r="D43" s="117"/>
      <c r="E43" s="116">
        <f>(F36+F39+F40+F41+F42)/16</f>
        <v>9</v>
      </c>
      <c r="F43" s="117"/>
      <c r="G43" s="116">
        <f>(H36+H39+H40+H41+H42)/16</f>
        <v>9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174</v>
      </c>
      <c r="D44" s="101"/>
      <c r="E44" s="101">
        <f>C44</f>
        <v>174</v>
      </c>
      <c r="F44" s="101"/>
      <c r="G44" s="101">
        <f>E44</f>
        <v>174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185</v>
      </c>
      <c r="D45" s="113"/>
      <c r="E45" s="113">
        <f>C45</f>
        <v>185</v>
      </c>
      <c r="F45" s="113"/>
      <c r="G45" s="113">
        <f>E45</f>
        <v>185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200</v>
      </c>
      <c r="D46" s="113"/>
      <c r="E46" s="113">
        <f>C46</f>
        <v>200</v>
      </c>
      <c r="F46" s="113"/>
      <c r="G46" s="113">
        <f>E46</f>
        <v>200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23</v>
      </c>
      <c r="D47" s="113"/>
      <c r="E47" s="113">
        <f>C47</f>
        <v>23</v>
      </c>
      <c r="F47" s="113"/>
      <c r="G47" s="113">
        <f>E47</f>
        <v>23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74</v>
      </c>
      <c r="B4" s="28" t="s">
        <v>92</v>
      </c>
      <c r="C4" s="29" t="s">
        <v>3</v>
      </c>
      <c r="D4" s="30"/>
      <c r="E4" s="31" t="s">
        <v>116</v>
      </c>
      <c r="F4" s="32"/>
      <c r="G4" s="33"/>
      <c r="H4" s="34" t="s">
        <v>4</v>
      </c>
      <c r="I4" s="35" t="s">
        <v>120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7.5</v>
      </c>
      <c r="D6" s="46"/>
      <c r="E6" s="46">
        <v>7.5</v>
      </c>
      <c r="F6" s="46"/>
      <c r="G6" s="46">
        <v>8.5</v>
      </c>
      <c r="H6" s="46"/>
      <c r="I6" s="46"/>
      <c r="J6" s="46"/>
      <c r="K6" s="46"/>
      <c r="L6" s="47">
        <f>SUM(C6+E6+G6)/3</f>
        <v>7.833333333333333</v>
      </c>
    </row>
    <row r="7" spans="1:12" ht="19.5" customHeight="1">
      <c r="A7" s="151" t="s">
        <v>10</v>
      </c>
      <c r="B7" s="151"/>
      <c r="C7" s="48">
        <f>SUM(C34)</f>
        <v>7.25</v>
      </c>
      <c r="D7" s="49"/>
      <c r="E7" s="48">
        <f>SUM(E34)</f>
        <v>7</v>
      </c>
      <c r="F7" s="49"/>
      <c r="G7" s="48">
        <f>SUM(G34)</f>
        <v>7.75</v>
      </c>
      <c r="H7" s="49"/>
      <c r="I7" s="48"/>
      <c r="J7" s="49"/>
      <c r="K7" s="48"/>
      <c r="L7" s="50">
        <f>SUM(C7+E7+G7)/3</f>
        <v>7.333333333333333</v>
      </c>
    </row>
    <row r="8" spans="1:12" ht="19.5" customHeight="1">
      <c r="A8" s="151" t="s">
        <v>11</v>
      </c>
      <c r="B8" s="151"/>
      <c r="C8" s="51">
        <f>C43</f>
        <v>8.583333333333334</v>
      </c>
      <c r="D8" s="52"/>
      <c r="E8" s="51">
        <f>E43</f>
        <v>8.583333333333334</v>
      </c>
      <c r="F8" s="52"/>
      <c r="G8" s="51">
        <f>G43</f>
        <v>8.583333333333334</v>
      </c>
      <c r="H8" s="52"/>
      <c r="I8" s="51"/>
      <c r="J8" s="52"/>
      <c r="K8" s="51"/>
      <c r="L8" s="50">
        <f>SUM(C8+E8+G8)/3</f>
        <v>8.583333333333334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7.666666666666667</v>
      </c>
    </row>
    <row r="10" spans="1:12" ht="19.5" customHeight="1">
      <c r="A10" s="55" t="s">
        <v>13</v>
      </c>
      <c r="B10" s="10"/>
      <c r="C10" s="56">
        <v>7.5</v>
      </c>
      <c r="D10" s="57"/>
      <c r="E10" s="57">
        <v>7.5</v>
      </c>
      <c r="F10" s="57"/>
      <c r="G10" s="57">
        <v>8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8</v>
      </c>
      <c r="D11" s="46"/>
      <c r="E11" s="46">
        <v>7.5</v>
      </c>
      <c r="F11" s="46"/>
      <c r="G11" s="46">
        <v>8</v>
      </c>
      <c r="H11" s="46"/>
      <c r="I11" s="46"/>
      <c r="J11" s="46"/>
      <c r="K11" s="46"/>
      <c r="L11" s="47">
        <f aca="true" t="shared" si="0" ref="L11:L20">SUM(C11+E11+G11)/3</f>
        <v>7.833333333333333</v>
      </c>
    </row>
    <row r="12" spans="1:12" ht="19.5" customHeight="1">
      <c r="A12" s="154" t="s">
        <v>15</v>
      </c>
      <c r="B12" s="154"/>
      <c r="C12" s="56">
        <v>8</v>
      </c>
      <c r="D12" s="57"/>
      <c r="E12" s="57">
        <v>7</v>
      </c>
      <c r="F12" s="57"/>
      <c r="G12" s="57">
        <v>8</v>
      </c>
      <c r="H12" s="57"/>
      <c r="I12" s="57"/>
      <c r="J12" s="57"/>
      <c r="K12" s="57"/>
      <c r="L12" s="47">
        <f t="shared" si="0"/>
        <v>7.666666666666667</v>
      </c>
    </row>
    <row r="13" spans="1:12" ht="19.5" customHeight="1">
      <c r="A13" s="155" t="s">
        <v>16</v>
      </c>
      <c r="B13" s="155"/>
      <c r="C13" s="48">
        <f>(C10+C11+C12)/3</f>
        <v>7.833333333333333</v>
      </c>
      <c r="D13" s="58"/>
      <c r="E13" s="48">
        <f>(E10+E11+E12)/3</f>
        <v>7.333333333333333</v>
      </c>
      <c r="F13" s="58"/>
      <c r="G13" s="48">
        <f>(G10+G11+G12)/3</f>
        <v>8</v>
      </c>
      <c r="H13" s="59"/>
      <c r="I13" s="48"/>
      <c r="J13" s="59"/>
      <c r="K13" s="48"/>
      <c r="L13" s="50">
        <f t="shared" si="0"/>
        <v>7.722222222222221</v>
      </c>
    </row>
    <row r="14" spans="1:12" ht="19.5" customHeight="1">
      <c r="A14" s="156" t="s">
        <v>17</v>
      </c>
      <c r="B14" s="156"/>
      <c r="C14" s="45">
        <v>8</v>
      </c>
      <c r="D14" s="46"/>
      <c r="E14" s="46">
        <v>8</v>
      </c>
      <c r="F14" s="46"/>
      <c r="G14" s="46">
        <v>8</v>
      </c>
      <c r="H14" s="46"/>
      <c r="I14" s="46"/>
      <c r="J14" s="46"/>
      <c r="K14" s="46"/>
      <c r="L14" s="47">
        <f t="shared" si="0"/>
        <v>8</v>
      </c>
    </row>
    <row r="15" spans="1:12" ht="19.5" customHeight="1">
      <c r="A15" s="156" t="s">
        <v>18</v>
      </c>
      <c r="B15" s="156"/>
      <c r="C15" s="45">
        <v>7.5</v>
      </c>
      <c r="D15" s="46"/>
      <c r="E15" s="46">
        <v>7</v>
      </c>
      <c r="F15" s="46"/>
      <c r="G15" s="46">
        <v>8.5</v>
      </c>
      <c r="H15" s="46"/>
      <c r="I15" s="46"/>
      <c r="J15" s="46"/>
      <c r="K15" s="46"/>
      <c r="L15" s="47">
        <f t="shared" si="0"/>
        <v>7.666666666666667</v>
      </c>
    </row>
    <row r="16" spans="1:12" ht="19.5" customHeight="1">
      <c r="A16" s="156" t="s">
        <v>19</v>
      </c>
      <c r="B16" s="156"/>
      <c r="C16" s="45">
        <v>7.5</v>
      </c>
      <c r="D16" s="46"/>
      <c r="E16" s="46">
        <v>6.5</v>
      </c>
      <c r="F16" s="46"/>
      <c r="G16" s="46">
        <v>7.5</v>
      </c>
      <c r="H16" s="46"/>
      <c r="I16" s="46"/>
      <c r="J16" s="46"/>
      <c r="K16" s="46"/>
      <c r="L16" s="47">
        <f t="shared" si="0"/>
        <v>7.166666666666667</v>
      </c>
    </row>
    <row r="17" spans="1:12" ht="19.5" customHeight="1">
      <c r="A17" s="154" t="s">
        <v>20</v>
      </c>
      <c r="B17" s="154"/>
      <c r="C17" s="45">
        <v>8.5</v>
      </c>
      <c r="D17" s="46"/>
      <c r="E17" s="46">
        <v>8.5</v>
      </c>
      <c r="F17" s="46"/>
      <c r="G17" s="46">
        <v>8.5</v>
      </c>
      <c r="H17" s="46"/>
      <c r="I17" s="46"/>
      <c r="J17" s="46"/>
      <c r="K17" s="46"/>
      <c r="L17" s="47">
        <f t="shared" si="0"/>
        <v>8.5</v>
      </c>
    </row>
    <row r="18" spans="1:12" ht="19.5" customHeight="1">
      <c r="A18" s="154" t="s">
        <v>21</v>
      </c>
      <c r="B18" s="154"/>
      <c r="C18" s="45">
        <v>7</v>
      </c>
      <c r="D18" s="46"/>
      <c r="E18" s="46">
        <v>7.5</v>
      </c>
      <c r="F18" s="46"/>
      <c r="G18" s="46">
        <v>7.5</v>
      </c>
      <c r="H18" s="46"/>
      <c r="I18" s="46"/>
      <c r="J18" s="46"/>
      <c r="K18" s="46"/>
      <c r="L18" s="47">
        <f t="shared" si="0"/>
        <v>7.333333333333333</v>
      </c>
    </row>
    <row r="19" spans="1:12" ht="19.5" customHeight="1">
      <c r="A19" s="155" t="s">
        <v>16</v>
      </c>
      <c r="B19" s="155"/>
      <c r="C19" s="48">
        <f>(C16+C17+C18)/3</f>
        <v>7.666666666666667</v>
      </c>
      <c r="D19" s="59"/>
      <c r="E19" s="48">
        <f>(E16+E17+E18)/3</f>
        <v>7.5</v>
      </c>
      <c r="F19" s="59"/>
      <c r="G19" s="48">
        <f>(G16+G17+G18)/3</f>
        <v>7.833333333333333</v>
      </c>
      <c r="H19" s="59"/>
      <c r="I19" s="48"/>
      <c r="J19" s="59"/>
      <c r="K19" s="48"/>
      <c r="L19" s="50">
        <f t="shared" si="0"/>
        <v>7.666666666666667</v>
      </c>
    </row>
    <row r="20" spans="1:12" ht="19.5" customHeight="1" thickBot="1">
      <c r="A20" s="157" t="s">
        <v>22</v>
      </c>
      <c r="B20" s="157"/>
      <c r="C20" s="45">
        <v>7.5</v>
      </c>
      <c r="D20" s="46"/>
      <c r="E20" s="46">
        <v>8</v>
      </c>
      <c r="F20" s="46"/>
      <c r="G20" s="46">
        <v>7.5</v>
      </c>
      <c r="H20" s="46"/>
      <c r="I20" s="46"/>
      <c r="J20" s="46"/>
      <c r="K20" s="46"/>
      <c r="L20" s="47">
        <f t="shared" si="0"/>
        <v>7.666666666666667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7.729166666666667</v>
      </c>
      <c r="D21" s="160"/>
      <c r="E21" s="159">
        <f>(E6+E7+E8+E13+E14+E15+E19+E20)/8</f>
        <v>7.614583333333334</v>
      </c>
      <c r="F21" s="160"/>
      <c r="G21" s="159">
        <f>(G6+G7+G8+G13+G14+G15+G19+G20)/8</f>
        <v>8.083333333333334</v>
      </c>
      <c r="H21" s="160"/>
      <c r="I21" s="160"/>
      <c r="J21" s="160"/>
      <c r="K21" s="160"/>
      <c r="L21" s="162"/>
      <c r="M21" s="163">
        <f>(C21+E21++G21)/3</f>
        <v>7.809027777777779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Archie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7.666666666666667</v>
      </c>
    </row>
    <row r="28" spans="1:12" ht="19.5" customHeight="1">
      <c r="A28" s="80"/>
      <c r="B28" s="81" t="s">
        <v>28</v>
      </c>
      <c r="C28" s="146">
        <v>7.5</v>
      </c>
      <c r="D28" s="143"/>
      <c r="E28" s="143">
        <v>7.5</v>
      </c>
      <c r="F28" s="143"/>
      <c r="G28" s="143">
        <v>8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7</v>
      </c>
      <c r="D29" s="142"/>
      <c r="E29" s="142">
        <v>7</v>
      </c>
      <c r="F29" s="142"/>
      <c r="G29" s="142">
        <v>8</v>
      </c>
      <c r="H29" s="142"/>
      <c r="I29" s="142"/>
      <c r="J29" s="142"/>
      <c r="K29" s="142"/>
      <c r="L29" s="47">
        <f>SUM(C29+E29+G29)/3</f>
        <v>7.333333333333333</v>
      </c>
    </row>
    <row r="30" spans="1:12" ht="19.5" customHeight="1">
      <c r="A30" s="85"/>
      <c r="B30" s="84" t="s">
        <v>30</v>
      </c>
      <c r="C30" s="90">
        <v>7.5</v>
      </c>
      <c r="D30" s="90"/>
      <c r="E30" s="90">
        <v>7</v>
      </c>
      <c r="F30" s="90"/>
      <c r="G30" s="90">
        <v>7.5</v>
      </c>
      <c r="H30" s="90"/>
      <c r="I30" s="90"/>
      <c r="J30" s="90"/>
      <c r="K30" s="90"/>
      <c r="L30" s="47">
        <f>SUM(C30+E30+G30)/3</f>
        <v>7.333333333333333</v>
      </c>
    </row>
    <row r="31" spans="1:12" ht="19.5" customHeight="1">
      <c r="A31" s="87"/>
      <c r="B31" s="84" t="s">
        <v>31</v>
      </c>
      <c r="C31" s="142">
        <v>8</v>
      </c>
      <c r="D31" s="142"/>
      <c r="E31" s="142">
        <v>7</v>
      </c>
      <c r="F31" s="142"/>
      <c r="G31" s="142">
        <v>8</v>
      </c>
      <c r="H31" s="142"/>
      <c r="I31" s="142"/>
      <c r="J31" s="142"/>
      <c r="K31" s="142"/>
      <c r="L31" s="47">
        <f>SUM(C31+E31+G31)/3</f>
        <v>7.666666666666667</v>
      </c>
    </row>
    <row r="32" spans="1:12" ht="19.5" customHeight="1">
      <c r="A32" s="87"/>
      <c r="B32" s="84" t="s">
        <v>32</v>
      </c>
      <c r="C32" s="90">
        <v>7</v>
      </c>
      <c r="D32" s="90"/>
      <c r="E32" s="90">
        <v>7</v>
      </c>
      <c r="F32" s="90"/>
      <c r="G32" s="90">
        <v>7.5</v>
      </c>
      <c r="H32" s="90"/>
      <c r="I32" s="90"/>
      <c r="J32" s="90"/>
      <c r="K32" s="90"/>
      <c r="L32" s="47">
        <f>SUM(C32+E32+G32)/3</f>
        <v>7.166666666666667</v>
      </c>
    </row>
    <row r="33" spans="1:12" ht="19.5" customHeight="1">
      <c r="A33" s="88"/>
      <c r="B33" s="89" t="s">
        <v>33</v>
      </c>
      <c r="C33" s="90">
        <v>6.5</v>
      </c>
      <c r="D33" s="90"/>
      <c r="E33" s="90">
        <v>6.5</v>
      </c>
      <c r="F33" s="90"/>
      <c r="G33" s="90">
        <v>7.5</v>
      </c>
      <c r="H33" s="90"/>
      <c r="I33" s="90"/>
      <c r="J33" s="90"/>
      <c r="K33" s="90"/>
      <c r="L33" s="47">
        <f>SUM(C33+E33+G33)/3</f>
        <v>6.833333333333333</v>
      </c>
    </row>
    <row r="34" spans="1:12" ht="19.5" customHeight="1" thickBot="1">
      <c r="A34" s="91" t="s">
        <v>34</v>
      </c>
      <c r="B34" s="92"/>
      <c r="C34" s="144">
        <f>AVERAGE(C28:C33)</f>
        <v>7.25</v>
      </c>
      <c r="D34" s="144"/>
      <c r="E34" s="144">
        <f>(E28+E29+E30+E31+E32+E33)/6</f>
        <v>7</v>
      </c>
      <c r="F34" s="144"/>
      <c r="G34" s="144">
        <f>(G28+G29+G30+G31+G32+G33)/6</f>
        <v>7.75</v>
      </c>
      <c r="H34" s="144"/>
      <c r="I34" s="144"/>
      <c r="J34" s="144"/>
      <c r="K34" s="144"/>
      <c r="L34" s="145">
        <f>(C34+E34+G34)/3</f>
        <v>7.333333333333333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8.5</v>
      </c>
      <c r="D36" s="75">
        <f>(C36*4)</f>
        <v>34</v>
      </c>
      <c r="E36" s="101">
        <f aca="true" t="shared" si="1" ref="E36:E42">C36</f>
        <v>8.5</v>
      </c>
      <c r="F36" s="75">
        <f>(E36*4)</f>
        <v>34</v>
      </c>
      <c r="G36" s="101">
        <f aca="true" t="shared" si="2" ref="G36:G42">E36</f>
        <v>8.5</v>
      </c>
      <c r="H36" s="75">
        <f>(G36*4)</f>
        <v>34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9</v>
      </c>
      <c r="D37" s="104"/>
      <c r="E37" s="101">
        <f t="shared" si="1"/>
        <v>9</v>
      </c>
      <c r="F37" s="104"/>
      <c r="G37" s="101">
        <f t="shared" si="2"/>
        <v>9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8.5</v>
      </c>
      <c r="D38" s="104"/>
      <c r="E38" s="101">
        <f t="shared" si="1"/>
        <v>8.5</v>
      </c>
      <c r="F38" s="104"/>
      <c r="G38" s="101">
        <f t="shared" si="2"/>
        <v>8.5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35.333333333333336</v>
      </c>
      <c r="E39" s="101">
        <f t="shared" si="1"/>
        <v>9</v>
      </c>
      <c r="F39" s="106">
        <f>(E37+E38+E39)/3*4</f>
        <v>35.333333333333336</v>
      </c>
      <c r="G39" s="101">
        <f t="shared" si="2"/>
        <v>9</v>
      </c>
      <c r="H39" s="106">
        <f>(G37+G38+G39)/3*4</f>
        <v>35.333333333333336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8.5</v>
      </c>
      <c r="D40" s="104">
        <f>(C40*3)</f>
        <v>25.5</v>
      </c>
      <c r="E40" s="101">
        <f t="shared" si="1"/>
        <v>8.5</v>
      </c>
      <c r="F40" s="104">
        <f>(E40*3)</f>
        <v>25.5</v>
      </c>
      <c r="G40" s="101">
        <f t="shared" si="2"/>
        <v>8.5</v>
      </c>
      <c r="H40" s="104">
        <f>(G40*3)</f>
        <v>25.5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8.5</v>
      </c>
      <c r="D41" s="69">
        <f>(C41)</f>
        <v>8.5</v>
      </c>
      <c r="E41" s="111">
        <f t="shared" si="1"/>
        <v>8.5</v>
      </c>
      <c r="F41" s="69">
        <f>(E41)</f>
        <v>8.5</v>
      </c>
      <c r="G41" s="111">
        <f t="shared" si="2"/>
        <v>8.5</v>
      </c>
      <c r="H41" s="69">
        <f>(G41)</f>
        <v>8.5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8.5</v>
      </c>
      <c r="D42" s="104">
        <f>(C42*4)</f>
        <v>34</v>
      </c>
      <c r="E42" s="113">
        <f t="shared" si="1"/>
        <v>8.5</v>
      </c>
      <c r="F42" s="104">
        <f>(E42*4)</f>
        <v>34</v>
      </c>
      <c r="G42" s="113">
        <f t="shared" si="2"/>
        <v>8.5</v>
      </c>
      <c r="H42" s="104">
        <f>(G42*4)</f>
        <v>34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8.583333333333334</v>
      </c>
      <c r="D43" s="117"/>
      <c r="E43" s="116">
        <f>(F36+F39+F40+F41+F42)/16</f>
        <v>8.583333333333334</v>
      </c>
      <c r="F43" s="117"/>
      <c r="G43" s="116">
        <f>(H36+H39+H40+H41+H42)/16</f>
        <v>8.583333333333334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166</v>
      </c>
      <c r="D44" s="101"/>
      <c r="E44" s="101">
        <f>C44</f>
        <v>166</v>
      </c>
      <c r="F44" s="101"/>
      <c r="G44" s="101">
        <f>E44</f>
        <v>166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177</v>
      </c>
      <c r="D45" s="113"/>
      <c r="E45" s="113">
        <f>C45</f>
        <v>177</v>
      </c>
      <c r="F45" s="113"/>
      <c r="G45" s="113">
        <f>E45</f>
        <v>177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193</v>
      </c>
      <c r="D46" s="113"/>
      <c r="E46" s="113">
        <f>C46</f>
        <v>193</v>
      </c>
      <c r="F46" s="113"/>
      <c r="G46" s="113">
        <f>E46</f>
        <v>193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22.5</v>
      </c>
      <c r="D47" s="113"/>
      <c r="E47" s="113">
        <f>C47</f>
        <v>22.5</v>
      </c>
      <c r="F47" s="113"/>
      <c r="G47" s="113">
        <f>E47</f>
        <v>22.5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75</v>
      </c>
      <c r="B4" s="28" t="s">
        <v>93</v>
      </c>
      <c r="C4" s="29" t="s">
        <v>3</v>
      </c>
      <c r="D4" s="30"/>
      <c r="E4" s="31" t="s">
        <v>121</v>
      </c>
      <c r="F4" s="32"/>
      <c r="G4" s="33"/>
      <c r="H4" s="34" t="s">
        <v>4</v>
      </c>
      <c r="I4" s="35" t="s">
        <v>122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7.5</v>
      </c>
      <c r="D6" s="46"/>
      <c r="E6" s="46">
        <v>7.5</v>
      </c>
      <c r="F6" s="46"/>
      <c r="G6" s="46">
        <v>7</v>
      </c>
      <c r="H6" s="46"/>
      <c r="I6" s="46"/>
      <c r="J6" s="46"/>
      <c r="K6" s="46"/>
      <c r="L6" s="47">
        <f>SUM(C6+E6+G6)/3</f>
        <v>7.333333333333333</v>
      </c>
    </row>
    <row r="7" spans="1:12" ht="19.5" customHeight="1">
      <c r="A7" s="151" t="s">
        <v>10</v>
      </c>
      <c r="B7" s="151"/>
      <c r="C7" s="48">
        <f>SUM(C34)</f>
        <v>7.166666666666667</v>
      </c>
      <c r="D7" s="49"/>
      <c r="E7" s="48">
        <f>SUM(E34)</f>
        <v>6.916666666666667</v>
      </c>
      <c r="F7" s="49"/>
      <c r="G7" s="48">
        <f>SUM(G34)</f>
        <v>7.5</v>
      </c>
      <c r="H7" s="49"/>
      <c r="I7" s="48"/>
      <c r="J7" s="49"/>
      <c r="K7" s="48"/>
      <c r="L7" s="50">
        <f>SUM(C7+E7+G7)/3</f>
        <v>7.1944444444444455</v>
      </c>
    </row>
    <row r="8" spans="1:12" ht="19.5" customHeight="1">
      <c r="A8" s="151" t="s">
        <v>11</v>
      </c>
      <c r="B8" s="151"/>
      <c r="C8" s="51">
        <f>C43</f>
        <v>8.1875</v>
      </c>
      <c r="D8" s="52"/>
      <c r="E8" s="51">
        <f>E43</f>
        <v>8.1875</v>
      </c>
      <c r="F8" s="52"/>
      <c r="G8" s="51">
        <f>G43</f>
        <v>8.1875</v>
      </c>
      <c r="H8" s="52"/>
      <c r="I8" s="51"/>
      <c r="J8" s="52"/>
      <c r="K8" s="51"/>
      <c r="L8" s="50">
        <f>SUM(C8+E8+G8)/3</f>
        <v>8.1875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7.5</v>
      </c>
    </row>
    <row r="10" spans="1:12" ht="19.5" customHeight="1">
      <c r="A10" s="55" t="s">
        <v>13</v>
      </c>
      <c r="B10" s="10"/>
      <c r="C10" s="56">
        <v>8</v>
      </c>
      <c r="D10" s="57"/>
      <c r="E10" s="57">
        <v>7</v>
      </c>
      <c r="F10" s="57"/>
      <c r="G10" s="57">
        <v>7.5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9</v>
      </c>
      <c r="D11" s="46"/>
      <c r="E11" s="46">
        <v>8.5</v>
      </c>
      <c r="F11" s="46"/>
      <c r="G11" s="46">
        <v>8.5</v>
      </c>
      <c r="H11" s="46"/>
      <c r="I11" s="46"/>
      <c r="J11" s="46"/>
      <c r="K11" s="46"/>
      <c r="L11" s="47">
        <f aca="true" t="shared" si="0" ref="L11:L20">SUM(C11+E11+G11)/3</f>
        <v>8.666666666666666</v>
      </c>
    </row>
    <row r="12" spans="1:12" ht="19.5" customHeight="1">
      <c r="A12" s="154" t="s">
        <v>15</v>
      </c>
      <c r="B12" s="154"/>
      <c r="C12" s="56">
        <v>8</v>
      </c>
      <c r="D12" s="57"/>
      <c r="E12" s="57">
        <v>7.5</v>
      </c>
      <c r="F12" s="57"/>
      <c r="G12" s="57">
        <v>8.5</v>
      </c>
      <c r="H12" s="57"/>
      <c r="I12" s="57"/>
      <c r="J12" s="57"/>
      <c r="K12" s="57"/>
      <c r="L12" s="47">
        <f t="shared" si="0"/>
        <v>8</v>
      </c>
    </row>
    <row r="13" spans="1:12" ht="19.5" customHeight="1">
      <c r="A13" s="155" t="s">
        <v>16</v>
      </c>
      <c r="B13" s="155"/>
      <c r="C13" s="48">
        <f>(C10+C11+C12)/3</f>
        <v>8.333333333333334</v>
      </c>
      <c r="D13" s="58"/>
      <c r="E13" s="48">
        <f>(E10+E11+E12)/3</f>
        <v>7.666666666666667</v>
      </c>
      <c r="F13" s="58"/>
      <c r="G13" s="48">
        <f>(G10+G11+G12)/3</f>
        <v>8.166666666666666</v>
      </c>
      <c r="H13" s="59"/>
      <c r="I13" s="48"/>
      <c r="J13" s="59"/>
      <c r="K13" s="48"/>
      <c r="L13" s="50">
        <f t="shared" si="0"/>
        <v>8.055555555555555</v>
      </c>
    </row>
    <row r="14" spans="1:12" ht="19.5" customHeight="1">
      <c r="A14" s="156" t="s">
        <v>17</v>
      </c>
      <c r="B14" s="156"/>
      <c r="C14" s="45">
        <v>7</v>
      </c>
      <c r="D14" s="46"/>
      <c r="E14" s="46">
        <v>7.5</v>
      </c>
      <c r="F14" s="46"/>
      <c r="G14" s="46">
        <v>7</v>
      </c>
      <c r="H14" s="46"/>
      <c r="I14" s="46"/>
      <c r="J14" s="46"/>
      <c r="K14" s="46"/>
      <c r="L14" s="47">
        <f t="shared" si="0"/>
        <v>7.166666666666667</v>
      </c>
    </row>
    <row r="15" spans="1:12" ht="19.5" customHeight="1">
      <c r="A15" s="156" t="s">
        <v>18</v>
      </c>
      <c r="B15" s="156"/>
      <c r="C15" s="45">
        <v>8</v>
      </c>
      <c r="D15" s="46"/>
      <c r="E15" s="46">
        <v>6.5</v>
      </c>
      <c r="F15" s="46"/>
      <c r="G15" s="46">
        <v>7</v>
      </c>
      <c r="H15" s="46"/>
      <c r="I15" s="46"/>
      <c r="J15" s="46"/>
      <c r="K15" s="46"/>
      <c r="L15" s="47">
        <f t="shared" si="0"/>
        <v>7.166666666666667</v>
      </c>
    </row>
    <row r="16" spans="1:12" ht="19.5" customHeight="1">
      <c r="A16" s="156" t="s">
        <v>19</v>
      </c>
      <c r="B16" s="156"/>
      <c r="C16" s="45">
        <v>7</v>
      </c>
      <c r="D16" s="46"/>
      <c r="E16" s="46">
        <v>7</v>
      </c>
      <c r="F16" s="46"/>
      <c r="G16" s="46">
        <v>7</v>
      </c>
      <c r="H16" s="46"/>
      <c r="I16" s="46"/>
      <c r="J16" s="46"/>
      <c r="K16" s="46"/>
      <c r="L16" s="47">
        <f t="shared" si="0"/>
        <v>7</v>
      </c>
    </row>
    <row r="17" spans="1:12" ht="19.5" customHeight="1">
      <c r="A17" s="154" t="s">
        <v>20</v>
      </c>
      <c r="B17" s="154"/>
      <c r="C17" s="45">
        <v>5</v>
      </c>
      <c r="D17" s="46"/>
      <c r="E17" s="46">
        <v>5</v>
      </c>
      <c r="F17" s="46"/>
      <c r="G17" s="46">
        <v>5.5</v>
      </c>
      <c r="H17" s="46"/>
      <c r="I17" s="46"/>
      <c r="J17" s="46"/>
      <c r="K17" s="46"/>
      <c r="L17" s="47">
        <f t="shared" si="0"/>
        <v>5.166666666666667</v>
      </c>
    </row>
    <row r="18" spans="1:12" ht="19.5" customHeight="1">
      <c r="A18" s="154" t="s">
        <v>21</v>
      </c>
      <c r="B18" s="154"/>
      <c r="C18" s="45">
        <v>7</v>
      </c>
      <c r="D18" s="46"/>
      <c r="E18" s="46">
        <v>6.5</v>
      </c>
      <c r="F18" s="46"/>
      <c r="G18" s="46">
        <v>6</v>
      </c>
      <c r="H18" s="46"/>
      <c r="I18" s="46"/>
      <c r="J18" s="46"/>
      <c r="K18" s="46"/>
      <c r="L18" s="47">
        <f t="shared" si="0"/>
        <v>6.5</v>
      </c>
    </row>
    <row r="19" spans="1:12" ht="19.5" customHeight="1">
      <c r="A19" s="155" t="s">
        <v>16</v>
      </c>
      <c r="B19" s="155"/>
      <c r="C19" s="48">
        <f>(C16+C17+C18)/3</f>
        <v>6.333333333333333</v>
      </c>
      <c r="D19" s="59"/>
      <c r="E19" s="48">
        <f>(E16+E17+E18)/3</f>
        <v>6.166666666666667</v>
      </c>
      <c r="F19" s="59"/>
      <c r="G19" s="48">
        <f>(G16+G17+G18)/3</f>
        <v>6.166666666666667</v>
      </c>
      <c r="H19" s="59"/>
      <c r="I19" s="48"/>
      <c r="J19" s="59"/>
      <c r="K19" s="48"/>
      <c r="L19" s="50">
        <f t="shared" si="0"/>
        <v>6.222222222222222</v>
      </c>
    </row>
    <row r="20" spans="1:12" ht="19.5" customHeight="1" thickBot="1">
      <c r="A20" s="157" t="s">
        <v>22</v>
      </c>
      <c r="B20" s="157"/>
      <c r="C20" s="45">
        <v>6.5</v>
      </c>
      <c r="D20" s="46"/>
      <c r="E20" s="46">
        <v>7</v>
      </c>
      <c r="F20" s="46"/>
      <c r="G20" s="46">
        <v>7</v>
      </c>
      <c r="H20" s="46"/>
      <c r="I20" s="46"/>
      <c r="J20" s="46"/>
      <c r="K20" s="46"/>
      <c r="L20" s="47">
        <f t="shared" si="0"/>
        <v>6.833333333333333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7.377604166666667</v>
      </c>
      <c r="D21" s="160"/>
      <c r="E21" s="159">
        <f>(E6+E7+E8+E13+E14+E15+E19+E20)/8</f>
        <v>7.1796875</v>
      </c>
      <c r="F21" s="160"/>
      <c r="G21" s="159">
        <f>(G6+G7+G8+G13+G14+G15+G19+G20)/8</f>
        <v>7.252604166666666</v>
      </c>
      <c r="H21" s="160"/>
      <c r="I21" s="160"/>
      <c r="J21" s="160"/>
      <c r="K21" s="160"/>
      <c r="L21" s="162"/>
      <c r="M21" s="163">
        <f>(C21+E21++G21)/3</f>
        <v>7.269965277777779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Konstantin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6.5</v>
      </c>
    </row>
    <row r="28" spans="1:12" ht="19.5" customHeight="1">
      <c r="A28" s="80"/>
      <c r="B28" s="81" t="s">
        <v>28</v>
      </c>
      <c r="C28" s="143">
        <v>6.5</v>
      </c>
      <c r="D28" s="143"/>
      <c r="E28" s="143">
        <v>6.5</v>
      </c>
      <c r="F28" s="143"/>
      <c r="G28" s="143">
        <v>6.5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7</v>
      </c>
      <c r="D29" s="142"/>
      <c r="E29" s="142">
        <v>7</v>
      </c>
      <c r="F29" s="142"/>
      <c r="G29" s="142">
        <v>8.5</v>
      </c>
      <c r="H29" s="142"/>
      <c r="I29" s="142"/>
      <c r="J29" s="142"/>
      <c r="K29" s="142"/>
      <c r="L29" s="47">
        <f>SUM(C29+E29+G29)/3</f>
        <v>7.5</v>
      </c>
    </row>
    <row r="30" spans="1:12" ht="19.5" customHeight="1">
      <c r="A30" s="85"/>
      <c r="B30" s="84" t="s">
        <v>30</v>
      </c>
      <c r="C30" s="90">
        <v>7.5</v>
      </c>
      <c r="D30" s="90"/>
      <c r="E30" s="90">
        <v>7</v>
      </c>
      <c r="F30" s="90"/>
      <c r="G30" s="90">
        <v>8</v>
      </c>
      <c r="H30" s="90"/>
      <c r="I30" s="90"/>
      <c r="J30" s="90"/>
      <c r="K30" s="90"/>
      <c r="L30" s="47">
        <f>SUM(C30+E30+G30)/3</f>
        <v>7.5</v>
      </c>
    </row>
    <row r="31" spans="1:12" ht="19.5" customHeight="1">
      <c r="A31" s="87"/>
      <c r="B31" s="84" t="s">
        <v>31</v>
      </c>
      <c r="C31" s="142">
        <v>8</v>
      </c>
      <c r="D31" s="142"/>
      <c r="E31" s="142">
        <v>7.5</v>
      </c>
      <c r="F31" s="142"/>
      <c r="G31" s="142">
        <v>8</v>
      </c>
      <c r="H31" s="142"/>
      <c r="I31" s="142"/>
      <c r="J31" s="142"/>
      <c r="K31" s="142"/>
      <c r="L31" s="47">
        <f>SUM(C31+E31+G31)/3</f>
        <v>7.833333333333333</v>
      </c>
    </row>
    <row r="32" spans="1:12" ht="19.5" customHeight="1">
      <c r="A32" s="87"/>
      <c r="B32" s="84" t="s">
        <v>32</v>
      </c>
      <c r="C32" s="90">
        <v>7</v>
      </c>
      <c r="D32" s="90"/>
      <c r="E32" s="90">
        <v>7</v>
      </c>
      <c r="F32" s="90"/>
      <c r="G32" s="90">
        <v>7</v>
      </c>
      <c r="H32" s="90"/>
      <c r="I32" s="90"/>
      <c r="J32" s="90"/>
      <c r="K32" s="90"/>
      <c r="L32" s="47">
        <f>SUM(C32+E32+G32)/3</f>
        <v>7</v>
      </c>
    </row>
    <row r="33" spans="1:12" ht="19.5" customHeight="1">
      <c r="A33" s="88"/>
      <c r="B33" s="89" t="s">
        <v>33</v>
      </c>
      <c r="C33" s="90">
        <v>7</v>
      </c>
      <c r="D33" s="90"/>
      <c r="E33" s="90">
        <v>6.5</v>
      </c>
      <c r="F33" s="90"/>
      <c r="G33" s="90">
        <v>7</v>
      </c>
      <c r="H33" s="90"/>
      <c r="I33" s="90"/>
      <c r="J33" s="90"/>
      <c r="K33" s="90"/>
      <c r="L33" s="47">
        <f>SUM(C33+E33+G33)/3</f>
        <v>6.833333333333333</v>
      </c>
    </row>
    <row r="34" spans="1:12" ht="19.5" customHeight="1" thickBot="1">
      <c r="A34" s="91" t="s">
        <v>34</v>
      </c>
      <c r="B34" s="92"/>
      <c r="C34" s="144">
        <f>(C28+C29+C30+C31+C32+C33)/6</f>
        <v>7.166666666666667</v>
      </c>
      <c r="D34" s="144"/>
      <c r="E34" s="144">
        <f>(E28+E29+E30+E31+E32+E33)/6</f>
        <v>6.916666666666667</v>
      </c>
      <c r="F34" s="144"/>
      <c r="G34" s="144">
        <f>(G28+G29+G30+G31+G32+G33)/6</f>
        <v>7.5</v>
      </c>
      <c r="H34" s="144"/>
      <c r="I34" s="144"/>
      <c r="J34" s="144"/>
      <c r="K34" s="144"/>
      <c r="L34" s="145">
        <f>(C34+E34+G34)/3</f>
        <v>7.1944444444444455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8</v>
      </c>
      <c r="D36" s="75">
        <f>(C36*4)</f>
        <v>32</v>
      </c>
      <c r="E36" s="101">
        <f aca="true" t="shared" si="1" ref="E36:E42">C36</f>
        <v>8</v>
      </c>
      <c r="F36" s="75">
        <f>(E36*4)</f>
        <v>32</v>
      </c>
      <c r="G36" s="101">
        <f aca="true" t="shared" si="2" ref="G36:G42">E36</f>
        <v>8</v>
      </c>
      <c r="H36" s="75">
        <f>(G36*4)</f>
        <v>32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9</v>
      </c>
      <c r="D37" s="104"/>
      <c r="E37" s="101">
        <f t="shared" si="1"/>
        <v>9</v>
      </c>
      <c r="F37" s="104"/>
      <c r="G37" s="101">
        <f t="shared" si="2"/>
        <v>9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8</v>
      </c>
      <c r="D38" s="104"/>
      <c r="E38" s="101">
        <f t="shared" si="1"/>
        <v>8</v>
      </c>
      <c r="F38" s="104"/>
      <c r="G38" s="101">
        <f t="shared" si="2"/>
        <v>8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8.5</v>
      </c>
      <c r="D39" s="106">
        <f>(C37+C38+C39)/3*4</f>
        <v>34</v>
      </c>
      <c r="E39" s="101">
        <f t="shared" si="1"/>
        <v>8.5</v>
      </c>
      <c r="F39" s="106">
        <f>(E37+E38+E39)/3*4</f>
        <v>34</v>
      </c>
      <c r="G39" s="101">
        <f t="shared" si="2"/>
        <v>8.5</v>
      </c>
      <c r="H39" s="106">
        <f>(G37+G38+G39)/3*4</f>
        <v>34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8</v>
      </c>
      <c r="D40" s="104">
        <f>(C40*3)</f>
        <v>24</v>
      </c>
      <c r="E40" s="101">
        <f t="shared" si="1"/>
        <v>8</v>
      </c>
      <c r="F40" s="104">
        <f>(E40*3)</f>
        <v>24</v>
      </c>
      <c r="G40" s="101">
        <f t="shared" si="2"/>
        <v>8</v>
      </c>
      <c r="H40" s="104">
        <f>(G40*3)</f>
        <v>24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9</v>
      </c>
      <c r="D41" s="69">
        <f>(C41)</f>
        <v>9</v>
      </c>
      <c r="E41" s="111">
        <f t="shared" si="1"/>
        <v>9</v>
      </c>
      <c r="F41" s="69">
        <f>(E41)</f>
        <v>9</v>
      </c>
      <c r="G41" s="111">
        <f t="shared" si="2"/>
        <v>9</v>
      </c>
      <c r="H41" s="69">
        <f>(G41)</f>
        <v>9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8</v>
      </c>
      <c r="D42" s="104">
        <f>(C42*4)</f>
        <v>32</v>
      </c>
      <c r="E42" s="113">
        <f t="shared" si="1"/>
        <v>8</v>
      </c>
      <c r="F42" s="104">
        <f>(E42*4)</f>
        <v>32</v>
      </c>
      <c r="G42" s="113">
        <f t="shared" si="2"/>
        <v>8</v>
      </c>
      <c r="H42" s="104">
        <f>(G42*4)</f>
        <v>32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8.1875</v>
      </c>
      <c r="D43" s="117"/>
      <c r="E43" s="116">
        <f>(F36+F39+F40+F41+F42)/16</f>
        <v>8.1875</v>
      </c>
      <c r="F43" s="117"/>
      <c r="G43" s="116">
        <f>(H36+H39+H40+H41+H42)/16</f>
        <v>8.1875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169</v>
      </c>
      <c r="D44" s="101"/>
      <c r="E44" s="101">
        <f>C44</f>
        <v>169</v>
      </c>
      <c r="F44" s="101"/>
      <c r="G44" s="101">
        <f>E44</f>
        <v>169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179</v>
      </c>
      <c r="D45" s="113"/>
      <c r="E45" s="113">
        <f>C45</f>
        <v>179</v>
      </c>
      <c r="F45" s="113"/>
      <c r="G45" s="113">
        <f>E45</f>
        <v>179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196</v>
      </c>
      <c r="D46" s="113"/>
      <c r="E46" s="113">
        <f>C46</f>
        <v>196</v>
      </c>
      <c r="F46" s="113"/>
      <c r="G46" s="113">
        <f>E46</f>
        <v>196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22.5</v>
      </c>
      <c r="D47" s="113"/>
      <c r="E47" s="113">
        <f>C47</f>
        <v>22.5</v>
      </c>
      <c r="F47" s="113"/>
      <c r="G47" s="113">
        <f>E47</f>
        <v>22.5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76</v>
      </c>
      <c r="B4" s="28" t="s">
        <v>94</v>
      </c>
      <c r="C4" s="29" t="s">
        <v>3</v>
      </c>
      <c r="D4" s="30"/>
      <c r="E4" s="31" t="s">
        <v>121</v>
      </c>
      <c r="F4" s="32"/>
      <c r="G4" s="33"/>
      <c r="H4" s="34" t="s">
        <v>4</v>
      </c>
      <c r="I4" s="35" t="s">
        <v>123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8</v>
      </c>
      <c r="D6" s="46"/>
      <c r="E6" s="46">
        <v>8</v>
      </c>
      <c r="F6" s="46"/>
      <c r="G6" s="46">
        <v>8</v>
      </c>
      <c r="H6" s="46"/>
      <c r="I6" s="46"/>
      <c r="J6" s="46"/>
      <c r="K6" s="46"/>
      <c r="L6" s="47">
        <f>SUM(C6+E6+G6)/3</f>
        <v>8</v>
      </c>
    </row>
    <row r="7" spans="1:12" ht="19.5" customHeight="1">
      <c r="A7" s="151" t="s">
        <v>10</v>
      </c>
      <c r="B7" s="151"/>
      <c r="C7" s="48">
        <f>SUM(C34)</f>
        <v>7.833333333333333</v>
      </c>
      <c r="D7" s="49"/>
      <c r="E7" s="48">
        <f>SUM(E34)</f>
        <v>7</v>
      </c>
      <c r="F7" s="49"/>
      <c r="G7" s="48">
        <f>SUM(G34)</f>
        <v>7.5</v>
      </c>
      <c r="H7" s="49"/>
      <c r="I7" s="48"/>
      <c r="J7" s="49"/>
      <c r="K7" s="48"/>
      <c r="L7" s="50">
        <f>SUM(C7+E7+G7)/3</f>
        <v>7.444444444444444</v>
      </c>
    </row>
    <row r="8" spans="1:12" ht="19.5" customHeight="1">
      <c r="A8" s="151" t="s">
        <v>11</v>
      </c>
      <c r="B8" s="151"/>
      <c r="C8" s="51">
        <f>C43</f>
        <v>8.125</v>
      </c>
      <c r="D8" s="52"/>
      <c r="E8" s="51">
        <f>E43</f>
        <v>8.125</v>
      </c>
      <c r="F8" s="52"/>
      <c r="G8" s="51">
        <f>G43</f>
        <v>8.125</v>
      </c>
      <c r="H8" s="52"/>
      <c r="I8" s="51"/>
      <c r="J8" s="52"/>
      <c r="K8" s="51"/>
      <c r="L8" s="50">
        <f>SUM(C8+E8+G8)/3</f>
        <v>8.125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6</v>
      </c>
    </row>
    <row r="10" spans="1:12" ht="19.5" customHeight="1">
      <c r="A10" s="55" t="s">
        <v>13</v>
      </c>
      <c r="B10" s="10"/>
      <c r="C10" s="56">
        <v>6</v>
      </c>
      <c r="D10" s="57"/>
      <c r="E10" s="57">
        <v>6</v>
      </c>
      <c r="F10" s="57"/>
      <c r="G10" s="57">
        <v>6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8</v>
      </c>
      <c r="D11" s="46"/>
      <c r="E11" s="46">
        <v>7.5</v>
      </c>
      <c r="F11" s="46"/>
      <c r="G11" s="46">
        <v>7.5</v>
      </c>
      <c r="H11" s="46"/>
      <c r="I11" s="46"/>
      <c r="J11" s="46"/>
      <c r="K11" s="46"/>
      <c r="L11" s="47">
        <f aca="true" t="shared" si="0" ref="L11:L20">SUM(C11+E11+G11)/3</f>
        <v>7.666666666666667</v>
      </c>
    </row>
    <row r="12" spans="1:12" ht="19.5" customHeight="1">
      <c r="A12" s="154" t="s">
        <v>15</v>
      </c>
      <c r="B12" s="154"/>
      <c r="C12" s="56">
        <v>7</v>
      </c>
      <c r="D12" s="57"/>
      <c r="E12" s="57">
        <v>6.5</v>
      </c>
      <c r="F12" s="57"/>
      <c r="G12" s="57">
        <v>6.5</v>
      </c>
      <c r="H12" s="57"/>
      <c r="I12" s="57"/>
      <c r="J12" s="57"/>
      <c r="K12" s="57"/>
      <c r="L12" s="47">
        <f t="shared" si="0"/>
        <v>6.666666666666667</v>
      </c>
    </row>
    <row r="13" spans="1:12" ht="19.5" customHeight="1">
      <c r="A13" s="155" t="s">
        <v>16</v>
      </c>
      <c r="B13" s="155"/>
      <c r="C13" s="48">
        <f>(C10+C11+C12)/3</f>
        <v>7</v>
      </c>
      <c r="D13" s="58"/>
      <c r="E13" s="48">
        <f>(E10+E11+E12)/3</f>
        <v>6.666666666666667</v>
      </c>
      <c r="F13" s="58"/>
      <c r="G13" s="48">
        <f>(G10+G11+G12)/3</f>
        <v>6.666666666666667</v>
      </c>
      <c r="H13" s="59"/>
      <c r="I13" s="48"/>
      <c r="J13" s="59"/>
      <c r="K13" s="48"/>
      <c r="L13" s="50">
        <f t="shared" si="0"/>
        <v>6.777777777777779</v>
      </c>
    </row>
    <row r="14" spans="1:12" ht="19.5" customHeight="1">
      <c r="A14" s="156" t="s">
        <v>17</v>
      </c>
      <c r="B14" s="156"/>
      <c r="C14" s="45">
        <v>7.5</v>
      </c>
      <c r="D14" s="46"/>
      <c r="E14" s="46">
        <v>6.5</v>
      </c>
      <c r="F14" s="46"/>
      <c r="G14" s="46">
        <v>6.5</v>
      </c>
      <c r="H14" s="46"/>
      <c r="I14" s="46"/>
      <c r="J14" s="46"/>
      <c r="K14" s="46"/>
      <c r="L14" s="47">
        <f t="shared" si="0"/>
        <v>6.833333333333333</v>
      </c>
    </row>
    <row r="15" spans="1:12" ht="19.5" customHeight="1">
      <c r="A15" s="156" t="s">
        <v>18</v>
      </c>
      <c r="B15" s="156"/>
      <c r="C15" s="45">
        <v>8.5</v>
      </c>
      <c r="D15" s="46"/>
      <c r="E15" s="46">
        <v>8</v>
      </c>
      <c r="F15" s="46"/>
      <c r="G15" s="46">
        <v>8</v>
      </c>
      <c r="H15" s="46"/>
      <c r="I15" s="46"/>
      <c r="J15" s="46"/>
      <c r="K15" s="46"/>
      <c r="L15" s="47">
        <f t="shared" si="0"/>
        <v>8.166666666666666</v>
      </c>
    </row>
    <row r="16" spans="1:12" ht="19.5" customHeight="1">
      <c r="A16" s="156" t="s">
        <v>19</v>
      </c>
      <c r="B16" s="156"/>
      <c r="C16" s="45">
        <v>7</v>
      </c>
      <c r="D16" s="46"/>
      <c r="E16" s="46">
        <v>7.5</v>
      </c>
      <c r="F16" s="46"/>
      <c r="G16" s="46">
        <v>6.5</v>
      </c>
      <c r="H16" s="46"/>
      <c r="I16" s="46"/>
      <c r="J16" s="46"/>
      <c r="K16" s="46"/>
      <c r="L16" s="47">
        <f t="shared" si="0"/>
        <v>7</v>
      </c>
    </row>
    <row r="17" spans="1:12" ht="19.5" customHeight="1">
      <c r="A17" s="154" t="s">
        <v>20</v>
      </c>
      <c r="B17" s="154"/>
      <c r="C17" s="45">
        <v>6</v>
      </c>
      <c r="D17" s="46"/>
      <c r="E17" s="46">
        <v>6</v>
      </c>
      <c r="F17" s="46"/>
      <c r="G17" s="46">
        <v>6.5</v>
      </c>
      <c r="H17" s="46"/>
      <c r="I17" s="46"/>
      <c r="J17" s="46"/>
      <c r="K17" s="46"/>
      <c r="L17" s="47">
        <f t="shared" si="0"/>
        <v>6.166666666666667</v>
      </c>
    </row>
    <row r="18" spans="1:12" ht="19.5" customHeight="1">
      <c r="A18" s="154" t="s">
        <v>21</v>
      </c>
      <c r="B18" s="154"/>
      <c r="C18" s="45">
        <v>8</v>
      </c>
      <c r="D18" s="46"/>
      <c r="E18" s="46">
        <v>7</v>
      </c>
      <c r="F18" s="46"/>
      <c r="G18" s="46">
        <v>7.5</v>
      </c>
      <c r="H18" s="46"/>
      <c r="I18" s="46"/>
      <c r="J18" s="46"/>
      <c r="K18" s="46"/>
      <c r="L18" s="47">
        <f t="shared" si="0"/>
        <v>7.5</v>
      </c>
    </row>
    <row r="19" spans="1:12" ht="19.5" customHeight="1">
      <c r="A19" s="155" t="s">
        <v>16</v>
      </c>
      <c r="B19" s="155"/>
      <c r="C19" s="48">
        <f>(C16+C17+C18)/3</f>
        <v>7</v>
      </c>
      <c r="D19" s="59"/>
      <c r="E19" s="48">
        <f>(E16+E17+E18)/3</f>
        <v>6.833333333333333</v>
      </c>
      <c r="F19" s="59"/>
      <c r="G19" s="48">
        <f>(G16+G17+G18)/3</f>
        <v>6.833333333333333</v>
      </c>
      <c r="H19" s="59"/>
      <c r="I19" s="48"/>
      <c r="J19" s="59"/>
      <c r="K19" s="48"/>
      <c r="L19" s="50">
        <f t="shared" si="0"/>
        <v>6.888888888888888</v>
      </c>
    </row>
    <row r="20" spans="1:12" ht="19.5" customHeight="1" thickBot="1">
      <c r="A20" s="157" t="s">
        <v>22</v>
      </c>
      <c r="B20" s="157"/>
      <c r="C20" s="45">
        <v>7</v>
      </c>
      <c r="D20" s="46"/>
      <c r="E20" s="46">
        <v>6.5</v>
      </c>
      <c r="F20" s="46"/>
      <c r="G20" s="46">
        <v>6</v>
      </c>
      <c r="H20" s="46"/>
      <c r="I20" s="46"/>
      <c r="J20" s="46"/>
      <c r="K20" s="46"/>
      <c r="L20" s="47">
        <f t="shared" si="0"/>
        <v>6.5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7.619791666666666</v>
      </c>
      <c r="D21" s="160"/>
      <c r="E21" s="159">
        <f>(E6+E7+E8+E13+E14+E15+E19+E20)/8</f>
        <v>7.203125000000001</v>
      </c>
      <c r="F21" s="160"/>
      <c r="G21" s="159">
        <f>(G6+G7+G8+G13+G14+G15+G19+G20)/8</f>
        <v>7.203125000000001</v>
      </c>
      <c r="H21" s="160"/>
      <c r="I21" s="160"/>
      <c r="J21" s="160"/>
      <c r="K21" s="160"/>
      <c r="L21" s="162"/>
      <c r="M21" s="163">
        <f>(C21+E21++G21)/3</f>
        <v>7.342013888888889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Comeral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7.5</v>
      </c>
    </row>
    <row r="28" spans="1:12" ht="19.5" customHeight="1">
      <c r="A28" s="80"/>
      <c r="B28" s="81" t="s">
        <v>28</v>
      </c>
      <c r="C28" s="143">
        <v>7.5</v>
      </c>
      <c r="D28" s="143"/>
      <c r="E28" s="143">
        <v>7</v>
      </c>
      <c r="F28" s="143"/>
      <c r="G28" s="143">
        <v>8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8</v>
      </c>
      <c r="D29" s="142"/>
      <c r="E29" s="142">
        <v>7.5</v>
      </c>
      <c r="F29" s="142"/>
      <c r="G29" s="142">
        <v>8</v>
      </c>
      <c r="H29" s="142"/>
      <c r="I29" s="142"/>
      <c r="J29" s="142"/>
      <c r="K29" s="142"/>
      <c r="L29" s="47">
        <f>SUM(C29+E29+G29)/3</f>
        <v>7.833333333333333</v>
      </c>
    </row>
    <row r="30" spans="1:12" ht="19.5" customHeight="1">
      <c r="A30" s="85"/>
      <c r="B30" s="84" t="s">
        <v>30</v>
      </c>
      <c r="C30" s="90">
        <v>8</v>
      </c>
      <c r="D30" s="90"/>
      <c r="E30" s="90">
        <v>6.5</v>
      </c>
      <c r="F30" s="90"/>
      <c r="G30" s="90">
        <v>8</v>
      </c>
      <c r="H30" s="90"/>
      <c r="I30" s="90"/>
      <c r="J30" s="90"/>
      <c r="K30" s="90"/>
      <c r="L30" s="47">
        <f>SUM(C30+E30+G30)/3</f>
        <v>7.5</v>
      </c>
    </row>
    <row r="31" spans="1:12" ht="19.5" customHeight="1">
      <c r="A31" s="87"/>
      <c r="B31" s="84" t="s">
        <v>31</v>
      </c>
      <c r="C31" s="142">
        <v>8.5</v>
      </c>
      <c r="D31" s="142"/>
      <c r="E31" s="142">
        <v>7</v>
      </c>
      <c r="F31" s="142"/>
      <c r="G31" s="142">
        <v>8</v>
      </c>
      <c r="H31" s="142"/>
      <c r="I31" s="142"/>
      <c r="J31" s="142"/>
      <c r="K31" s="142"/>
      <c r="L31" s="47">
        <f>SUM(C31+E31+G31)/3</f>
        <v>7.833333333333333</v>
      </c>
    </row>
    <row r="32" spans="1:12" ht="19.5" customHeight="1">
      <c r="A32" s="87"/>
      <c r="B32" s="84" t="s">
        <v>32</v>
      </c>
      <c r="C32" s="90">
        <v>7</v>
      </c>
      <c r="D32" s="90"/>
      <c r="E32" s="90">
        <v>7</v>
      </c>
      <c r="F32" s="90"/>
      <c r="G32" s="90">
        <v>7</v>
      </c>
      <c r="H32" s="90"/>
      <c r="I32" s="90"/>
      <c r="J32" s="90"/>
      <c r="K32" s="90"/>
      <c r="L32" s="47">
        <f>SUM(C32+E32+G32)/3</f>
        <v>7</v>
      </c>
    </row>
    <row r="33" spans="1:12" ht="19.5" customHeight="1">
      <c r="A33" s="88"/>
      <c r="B33" s="89" t="s">
        <v>33</v>
      </c>
      <c r="C33" s="90">
        <v>8</v>
      </c>
      <c r="D33" s="90"/>
      <c r="E33" s="90">
        <v>7</v>
      </c>
      <c r="F33" s="90"/>
      <c r="G33" s="90">
        <v>6</v>
      </c>
      <c r="H33" s="90"/>
      <c r="I33" s="90"/>
      <c r="J33" s="90"/>
      <c r="K33" s="90"/>
      <c r="L33" s="47">
        <f>SUM(C33+E33+G33)/3</f>
        <v>7</v>
      </c>
    </row>
    <row r="34" spans="1:12" ht="19.5" customHeight="1" thickBot="1">
      <c r="A34" s="91" t="s">
        <v>34</v>
      </c>
      <c r="B34" s="92"/>
      <c r="C34" s="144">
        <f>(C28+C29+C30+C31+C32+C33)/6</f>
        <v>7.833333333333333</v>
      </c>
      <c r="D34" s="144"/>
      <c r="E34" s="144">
        <f>(E28+E29+E30+E31+E32+E33)/6</f>
        <v>7</v>
      </c>
      <c r="F34" s="144"/>
      <c r="G34" s="144">
        <f>(G28+G29+G30+G31+G32+G33)/6</f>
        <v>7.5</v>
      </c>
      <c r="H34" s="144"/>
      <c r="I34" s="144"/>
      <c r="J34" s="144"/>
      <c r="K34" s="144"/>
      <c r="L34" s="145">
        <f>(C34+E34+G34)/3</f>
        <v>7.444444444444444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8.5</v>
      </c>
      <c r="D36" s="75">
        <f>(C36*4)</f>
        <v>34</v>
      </c>
      <c r="E36" s="101">
        <f aca="true" t="shared" si="1" ref="E36:E42">C36</f>
        <v>8.5</v>
      </c>
      <c r="F36" s="75">
        <f>(E36*4)</f>
        <v>34</v>
      </c>
      <c r="G36" s="101">
        <f aca="true" t="shared" si="2" ref="G36:G42">E36</f>
        <v>8.5</v>
      </c>
      <c r="H36" s="75">
        <f>(G36*4)</f>
        <v>34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8</v>
      </c>
      <c r="D37" s="104"/>
      <c r="E37" s="101">
        <f t="shared" si="1"/>
        <v>8</v>
      </c>
      <c r="F37" s="104"/>
      <c r="G37" s="101">
        <f t="shared" si="2"/>
        <v>8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8</v>
      </c>
      <c r="D38" s="104"/>
      <c r="E38" s="101">
        <f t="shared" si="1"/>
        <v>8</v>
      </c>
      <c r="F38" s="104"/>
      <c r="G38" s="101">
        <f t="shared" si="2"/>
        <v>8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8</v>
      </c>
      <c r="D39" s="106">
        <f>(C37+C38+C39)/3*4</f>
        <v>32</v>
      </c>
      <c r="E39" s="101">
        <f t="shared" si="1"/>
        <v>8</v>
      </c>
      <c r="F39" s="106">
        <f>(E37+E38+E39)/3*4</f>
        <v>32</v>
      </c>
      <c r="G39" s="101">
        <f t="shared" si="2"/>
        <v>8</v>
      </c>
      <c r="H39" s="106">
        <f>(G37+G38+G39)/3*4</f>
        <v>32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8</v>
      </c>
      <c r="D40" s="104">
        <f>(C40*3)</f>
        <v>24</v>
      </c>
      <c r="E40" s="101">
        <f t="shared" si="1"/>
        <v>8</v>
      </c>
      <c r="F40" s="104">
        <f>(E40*3)</f>
        <v>24</v>
      </c>
      <c r="G40" s="101">
        <f t="shared" si="2"/>
        <v>8</v>
      </c>
      <c r="H40" s="104">
        <f>(G40*3)</f>
        <v>24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8</v>
      </c>
      <c r="D41" s="69">
        <f>(C41)</f>
        <v>8</v>
      </c>
      <c r="E41" s="111">
        <f t="shared" si="1"/>
        <v>8</v>
      </c>
      <c r="F41" s="69">
        <f>(E41)</f>
        <v>8</v>
      </c>
      <c r="G41" s="111">
        <f t="shared" si="2"/>
        <v>8</v>
      </c>
      <c r="H41" s="69">
        <f>(G41)</f>
        <v>8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8</v>
      </c>
      <c r="D42" s="104">
        <f>(C42*4)</f>
        <v>32</v>
      </c>
      <c r="E42" s="113">
        <f t="shared" si="1"/>
        <v>8</v>
      </c>
      <c r="F42" s="104">
        <f>(E42*4)</f>
        <v>32</v>
      </c>
      <c r="G42" s="113">
        <f t="shared" si="2"/>
        <v>8</v>
      </c>
      <c r="H42" s="104">
        <f>(G42*4)</f>
        <v>32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8.125</v>
      </c>
      <c r="D43" s="117"/>
      <c r="E43" s="116">
        <f>(F36+F39+F40+F41+F42)/16</f>
        <v>8.125</v>
      </c>
      <c r="F43" s="117"/>
      <c r="G43" s="116">
        <f>(H36+H39+H40+H41+H42)/16</f>
        <v>8.125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174</v>
      </c>
      <c r="D44" s="101"/>
      <c r="E44" s="101">
        <f>C44</f>
        <v>174</v>
      </c>
      <c r="F44" s="101"/>
      <c r="G44" s="101">
        <f>E44</f>
        <v>174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183</v>
      </c>
      <c r="D45" s="113"/>
      <c r="E45" s="113">
        <f>C45</f>
        <v>183</v>
      </c>
      <c r="F45" s="113"/>
      <c r="G45" s="113">
        <f>E45</f>
        <v>183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194</v>
      </c>
      <c r="D46" s="113"/>
      <c r="E46" s="113">
        <f>C46</f>
        <v>194</v>
      </c>
      <c r="F46" s="113"/>
      <c r="G46" s="113">
        <f>E46</f>
        <v>194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23</v>
      </c>
      <c r="D47" s="113"/>
      <c r="E47" s="113">
        <f>C47</f>
        <v>23</v>
      </c>
      <c r="F47" s="113"/>
      <c r="G47" s="113">
        <f>E47</f>
        <v>23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77</v>
      </c>
      <c r="B4" s="28" t="s">
        <v>95</v>
      </c>
      <c r="C4" s="29" t="s">
        <v>3</v>
      </c>
      <c r="D4" s="30"/>
      <c r="E4" s="31" t="s">
        <v>121</v>
      </c>
      <c r="F4" s="32"/>
      <c r="G4" s="33"/>
      <c r="H4" s="34" t="s">
        <v>4</v>
      </c>
      <c r="I4" s="35" t="s">
        <v>124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8</v>
      </c>
      <c r="D6" s="46"/>
      <c r="E6" s="46">
        <v>7.5</v>
      </c>
      <c r="F6" s="46"/>
      <c r="G6" s="46">
        <v>8</v>
      </c>
      <c r="H6" s="46"/>
      <c r="I6" s="46"/>
      <c r="J6" s="46"/>
      <c r="K6" s="46"/>
      <c r="L6" s="47">
        <f>SUM(C6+E6+G6)/3</f>
        <v>7.833333333333333</v>
      </c>
    </row>
    <row r="7" spans="1:12" ht="19.5" customHeight="1">
      <c r="A7" s="151" t="s">
        <v>10</v>
      </c>
      <c r="B7" s="151"/>
      <c r="C7" s="48">
        <f>SUM(C34)</f>
        <v>7.583333333333333</v>
      </c>
      <c r="D7" s="49"/>
      <c r="E7" s="48">
        <f>SUM(E34)</f>
        <v>7.583333333333333</v>
      </c>
      <c r="F7" s="49"/>
      <c r="G7" s="48">
        <f>SUM(G34)</f>
        <v>7.75</v>
      </c>
      <c r="H7" s="49"/>
      <c r="I7" s="48"/>
      <c r="J7" s="49"/>
      <c r="K7" s="48"/>
      <c r="L7" s="50">
        <f>SUM(C7+E7+G7)/3</f>
        <v>7.638888888888888</v>
      </c>
    </row>
    <row r="8" spans="1:12" ht="19.5" customHeight="1">
      <c r="A8" s="151" t="s">
        <v>11</v>
      </c>
      <c r="B8" s="151"/>
      <c r="C8" s="51">
        <f>C43</f>
        <v>9</v>
      </c>
      <c r="D8" s="52"/>
      <c r="E8" s="51">
        <f>E43</f>
        <v>9</v>
      </c>
      <c r="F8" s="52"/>
      <c r="G8" s="51">
        <f>G43</f>
        <v>9</v>
      </c>
      <c r="H8" s="52"/>
      <c r="I8" s="51"/>
      <c r="J8" s="52"/>
      <c r="K8" s="51"/>
      <c r="L8" s="50">
        <f>SUM(C8+E8+G8)/3</f>
        <v>9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7.666666666666667</v>
      </c>
    </row>
    <row r="10" spans="1:12" ht="19.5" customHeight="1">
      <c r="A10" s="55" t="s">
        <v>13</v>
      </c>
      <c r="B10" s="10"/>
      <c r="C10" s="56">
        <v>8</v>
      </c>
      <c r="D10" s="57"/>
      <c r="E10" s="57">
        <v>7.5</v>
      </c>
      <c r="F10" s="57"/>
      <c r="G10" s="57">
        <v>7.5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7.5</v>
      </c>
      <c r="D11" s="46"/>
      <c r="E11" s="46">
        <v>7.5</v>
      </c>
      <c r="F11" s="46"/>
      <c r="G11" s="46">
        <v>8</v>
      </c>
      <c r="H11" s="46"/>
      <c r="I11" s="46"/>
      <c r="J11" s="46"/>
      <c r="K11" s="46"/>
      <c r="L11" s="47">
        <f aca="true" t="shared" si="0" ref="L11:L20">SUM(C11+E11+G11)/3</f>
        <v>7.666666666666667</v>
      </c>
    </row>
    <row r="12" spans="1:12" ht="19.5" customHeight="1">
      <c r="A12" s="154" t="s">
        <v>15</v>
      </c>
      <c r="B12" s="154"/>
      <c r="C12" s="56">
        <v>7.5</v>
      </c>
      <c r="D12" s="57"/>
      <c r="E12" s="57">
        <v>7</v>
      </c>
      <c r="F12" s="57"/>
      <c r="G12" s="57">
        <v>7.5</v>
      </c>
      <c r="H12" s="57"/>
      <c r="I12" s="57"/>
      <c r="J12" s="57"/>
      <c r="K12" s="57"/>
      <c r="L12" s="47">
        <f t="shared" si="0"/>
        <v>7.333333333333333</v>
      </c>
    </row>
    <row r="13" spans="1:12" ht="19.5" customHeight="1">
      <c r="A13" s="155" t="s">
        <v>16</v>
      </c>
      <c r="B13" s="155"/>
      <c r="C13" s="48">
        <f>(C10+C11+C12)/3</f>
        <v>7.666666666666667</v>
      </c>
      <c r="D13" s="58"/>
      <c r="E13" s="48">
        <f>(E10+E11+E12)/3</f>
        <v>7.333333333333333</v>
      </c>
      <c r="F13" s="58"/>
      <c r="G13" s="48">
        <f>(G10+G11+G12)/3</f>
        <v>7.666666666666667</v>
      </c>
      <c r="H13" s="59"/>
      <c r="I13" s="48"/>
      <c r="J13" s="59"/>
      <c r="K13" s="48"/>
      <c r="L13" s="50">
        <f t="shared" si="0"/>
        <v>7.555555555555556</v>
      </c>
    </row>
    <row r="14" spans="1:12" ht="19.5" customHeight="1">
      <c r="A14" s="156" t="s">
        <v>17</v>
      </c>
      <c r="B14" s="156"/>
      <c r="C14" s="45">
        <v>7.5</v>
      </c>
      <c r="D14" s="46"/>
      <c r="E14" s="46">
        <v>8.5</v>
      </c>
      <c r="F14" s="46"/>
      <c r="G14" s="46">
        <v>8.5</v>
      </c>
      <c r="H14" s="46"/>
      <c r="I14" s="46"/>
      <c r="J14" s="46"/>
      <c r="K14" s="46"/>
      <c r="L14" s="47">
        <f t="shared" si="0"/>
        <v>8.166666666666666</v>
      </c>
    </row>
    <row r="15" spans="1:12" ht="19.5" customHeight="1">
      <c r="A15" s="156" t="s">
        <v>18</v>
      </c>
      <c r="B15" s="156"/>
      <c r="C15" s="45">
        <v>8.5</v>
      </c>
      <c r="D15" s="46"/>
      <c r="E15" s="46">
        <v>8</v>
      </c>
      <c r="F15" s="46"/>
      <c r="G15" s="46">
        <v>8</v>
      </c>
      <c r="H15" s="46"/>
      <c r="I15" s="46"/>
      <c r="J15" s="46"/>
      <c r="K15" s="46"/>
      <c r="L15" s="47">
        <f t="shared" si="0"/>
        <v>8.166666666666666</v>
      </c>
    </row>
    <row r="16" spans="1:12" ht="19.5" customHeight="1">
      <c r="A16" s="156" t="s">
        <v>19</v>
      </c>
      <c r="B16" s="156"/>
      <c r="C16" s="45">
        <v>9</v>
      </c>
      <c r="D16" s="46"/>
      <c r="E16" s="46">
        <v>8.5</v>
      </c>
      <c r="F16" s="46"/>
      <c r="G16" s="46">
        <v>7.5</v>
      </c>
      <c r="H16" s="46"/>
      <c r="I16" s="46"/>
      <c r="J16" s="46"/>
      <c r="K16" s="46"/>
      <c r="L16" s="47">
        <f t="shared" si="0"/>
        <v>8.333333333333334</v>
      </c>
    </row>
    <row r="17" spans="1:12" ht="19.5" customHeight="1">
      <c r="A17" s="154" t="s">
        <v>20</v>
      </c>
      <c r="B17" s="154"/>
      <c r="C17" s="45">
        <v>5.5</v>
      </c>
      <c r="D17" s="46"/>
      <c r="E17" s="46">
        <v>5.5</v>
      </c>
      <c r="F17" s="46"/>
      <c r="G17" s="46">
        <v>6.5</v>
      </c>
      <c r="H17" s="46"/>
      <c r="I17" s="46"/>
      <c r="J17" s="46"/>
      <c r="K17" s="46"/>
      <c r="L17" s="47">
        <f t="shared" si="0"/>
        <v>5.833333333333333</v>
      </c>
    </row>
    <row r="18" spans="1:12" ht="19.5" customHeight="1">
      <c r="A18" s="154" t="s">
        <v>21</v>
      </c>
      <c r="B18" s="154"/>
      <c r="C18" s="45">
        <v>7.5</v>
      </c>
      <c r="D18" s="46"/>
      <c r="E18" s="46">
        <v>8</v>
      </c>
      <c r="F18" s="46"/>
      <c r="G18" s="46">
        <v>8</v>
      </c>
      <c r="H18" s="46"/>
      <c r="I18" s="46"/>
      <c r="J18" s="46"/>
      <c r="K18" s="46"/>
      <c r="L18" s="47">
        <f t="shared" si="0"/>
        <v>7.833333333333333</v>
      </c>
    </row>
    <row r="19" spans="1:12" ht="19.5" customHeight="1">
      <c r="A19" s="155" t="s">
        <v>16</v>
      </c>
      <c r="B19" s="155"/>
      <c r="C19" s="48">
        <f>(C16+C17+C18)/3</f>
        <v>7.333333333333333</v>
      </c>
      <c r="D19" s="59"/>
      <c r="E19" s="48">
        <f>(E16+E17+E18)/3</f>
        <v>7.333333333333333</v>
      </c>
      <c r="F19" s="59"/>
      <c r="G19" s="48">
        <f>(G16+G17+G18)/3</f>
        <v>7.333333333333333</v>
      </c>
      <c r="H19" s="59"/>
      <c r="I19" s="48"/>
      <c r="J19" s="59"/>
      <c r="K19" s="48"/>
      <c r="L19" s="50">
        <f t="shared" si="0"/>
        <v>7.333333333333333</v>
      </c>
    </row>
    <row r="20" spans="1:12" ht="19.5" customHeight="1" thickBot="1">
      <c r="A20" s="157" t="s">
        <v>22</v>
      </c>
      <c r="B20" s="157"/>
      <c r="C20" s="45">
        <v>7</v>
      </c>
      <c r="D20" s="46"/>
      <c r="E20" s="46">
        <v>7.5</v>
      </c>
      <c r="F20" s="46"/>
      <c r="G20" s="46">
        <v>8</v>
      </c>
      <c r="H20" s="46"/>
      <c r="I20" s="46"/>
      <c r="J20" s="46"/>
      <c r="K20" s="46"/>
      <c r="L20" s="47">
        <f t="shared" si="0"/>
        <v>7.5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7.822916666666667</v>
      </c>
      <c r="D21" s="160"/>
      <c r="E21" s="159">
        <f>(E6+E7+E8+E13+E14+E15+E19+E20)/8</f>
        <v>7.84375</v>
      </c>
      <c r="F21" s="160"/>
      <c r="G21" s="159">
        <f>(G6+G7+G8+G13+G14+G15+G19+G20)/8</f>
        <v>8.03125</v>
      </c>
      <c r="H21" s="160"/>
      <c r="I21" s="160"/>
      <c r="J21" s="160"/>
      <c r="K21" s="160"/>
      <c r="L21" s="162"/>
      <c r="M21" s="163">
        <f>(C21+E21++G21)/3</f>
        <v>7.899305555555556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Comgol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8</v>
      </c>
    </row>
    <row r="28" spans="1:12" ht="19.5" customHeight="1">
      <c r="A28" s="80"/>
      <c r="B28" s="81" t="s">
        <v>28</v>
      </c>
      <c r="C28" s="143">
        <v>8</v>
      </c>
      <c r="D28" s="143"/>
      <c r="E28" s="143">
        <v>8</v>
      </c>
      <c r="F28" s="143"/>
      <c r="G28" s="143">
        <v>8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8.5</v>
      </c>
      <c r="D29" s="142"/>
      <c r="E29" s="142">
        <v>8</v>
      </c>
      <c r="F29" s="142"/>
      <c r="G29" s="142">
        <v>8</v>
      </c>
      <c r="H29" s="142"/>
      <c r="I29" s="142"/>
      <c r="J29" s="142"/>
      <c r="K29" s="142"/>
      <c r="L29" s="47">
        <f>SUM(C29+E29+G29)/3</f>
        <v>8.166666666666666</v>
      </c>
    </row>
    <row r="30" spans="1:12" ht="19.5" customHeight="1">
      <c r="A30" s="85"/>
      <c r="B30" s="84" t="s">
        <v>30</v>
      </c>
      <c r="C30" s="90">
        <v>7.5</v>
      </c>
      <c r="D30" s="90"/>
      <c r="E30" s="90">
        <v>7</v>
      </c>
      <c r="F30" s="90"/>
      <c r="G30" s="90">
        <v>7</v>
      </c>
      <c r="H30" s="90"/>
      <c r="I30" s="90"/>
      <c r="J30" s="90"/>
      <c r="K30" s="90"/>
      <c r="L30" s="47">
        <f>SUM(C30+E30+G30)/3</f>
        <v>7.166666666666667</v>
      </c>
    </row>
    <row r="31" spans="1:12" ht="19.5" customHeight="1">
      <c r="A31" s="87"/>
      <c r="B31" s="84" t="s">
        <v>31</v>
      </c>
      <c r="C31" s="142">
        <v>7</v>
      </c>
      <c r="D31" s="142"/>
      <c r="E31" s="142">
        <v>7.5</v>
      </c>
      <c r="F31" s="142"/>
      <c r="G31" s="142">
        <v>7.5</v>
      </c>
      <c r="H31" s="142"/>
      <c r="I31" s="142"/>
      <c r="J31" s="142"/>
      <c r="K31" s="142"/>
      <c r="L31" s="47">
        <f>SUM(C31+E31+G31)/3</f>
        <v>7.333333333333333</v>
      </c>
    </row>
    <row r="32" spans="1:12" ht="19.5" customHeight="1">
      <c r="A32" s="87"/>
      <c r="B32" s="84" t="s">
        <v>32</v>
      </c>
      <c r="C32" s="90">
        <v>7</v>
      </c>
      <c r="D32" s="90"/>
      <c r="E32" s="90">
        <v>7.5</v>
      </c>
      <c r="F32" s="90"/>
      <c r="G32" s="90">
        <v>8</v>
      </c>
      <c r="H32" s="90"/>
      <c r="I32" s="90"/>
      <c r="J32" s="90"/>
      <c r="K32" s="90"/>
      <c r="L32" s="47">
        <f>SUM(C32+E32+G32)/3</f>
        <v>7.5</v>
      </c>
    </row>
    <row r="33" spans="1:12" ht="19.5" customHeight="1">
      <c r="A33" s="88"/>
      <c r="B33" s="89" t="s">
        <v>33</v>
      </c>
      <c r="C33" s="90">
        <v>7.5</v>
      </c>
      <c r="D33" s="90"/>
      <c r="E33" s="90">
        <v>7.5</v>
      </c>
      <c r="F33" s="90"/>
      <c r="G33" s="90">
        <v>8</v>
      </c>
      <c r="H33" s="90"/>
      <c r="I33" s="90"/>
      <c r="J33" s="90"/>
      <c r="K33" s="90"/>
      <c r="L33" s="47">
        <f>SUM(C33+E33+G33)/3</f>
        <v>7.666666666666667</v>
      </c>
    </row>
    <row r="34" spans="1:12" ht="19.5" customHeight="1" thickBot="1">
      <c r="A34" s="91" t="s">
        <v>34</v>
      </c>
      <c r="B34" s="92"/>
      <c r="C34" s="144">
        <f>(C28+C29+C30+C31+C32+C33)/6</f>
        <v>7.583333333333333</v>
      </c>
      <c r="D34" s="144"/>
      <c r="E34" s="144">
        <f>(E28+E29+E30+E31+E32+E33)/6</f>
        <v>7.583333333333333</v>
      </c>
      <c r="F34" s="144"/>
      <c r="G34" s="144">
        <f>(G28+G29+G30+G31+G32+G33)/6</f>
        <v>7.75</v>
      </c>
      <c r="H34" s="144"/>
      <c r="I34" s="144"/>
      <c r="J34" s="144"/>
      <c r="K34" s="144"/>
      <c r="L34" s="145">
        <f>(C34+E34+G34)/3</f>
        <v>7.638888888888888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9</v>
      </c>
      <c r="D36" s="75">
        <f>(C36*4)</f>
        <v>36</v>
      </c>
      <c r="E36" s="101">
        <f aca="true" t="shared" si="1" ref="E36:E42">C36</f>
        <v>9</v>
      </c>
      <c r="F36" s="75">
        <f>(E36*4)</f>
        <v>36</v>
      </c>
      <c r="G36" s="101">
        <f aca="true" t="shared" si="2" ref="G36:G42">E36</f>
        <v>9</v>
      </c>
      <c r="H36" s="75">
        <f>(G36*4)</f>
        <v>36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9</v>
      </c>
      <c r="D37" s="104"/>
      <c r="E37" s="101">
        <f t="shared" si="1"/>
        <v>9</v>
      </c>
      <c r="F37" s="104"/>
      <c r="G37" s="101">
        <f t="shared" si="2"/>
        <v>9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9</v>
      </c>
      <c r="D38" s="104"/>
      <c r="E38" s="101">
        <f t="shared" si="1"/>
        <v>9</v>
      </c>
      <c r="F38" s="104"/>
      <c r="G38" s="101">
        <f t="shared" si="2"/>
        <v>9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9</v>
      </c>
      <c r="D39" s="106">
        <f>(C37+C38+C39)/3*4</f>
        <v>36</v>
      </c>
      <c r="E39" s="101">
        <f t="shared" si="1"/>
        <v>9</v>
      </c>
      <c r="F39" s="106">
        <f>(E37+E38+E39)/3*4</f>
        <v>36</v>
      </c>
      <c r="G39" s="101">
        <f t="shared" si="2"/>
        <v>9</v>
      </c>
      <c r="H39" s="106">
        <f>(G37+G38+G39)/3*4</f>
        <v>36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9</v>
      </c>
      <c r="D40" s="104">
        <f>(C40*3)</f>
        <v>27</v>
      </c>
      <c r="E40" s="101">
        <f t="shared" si="1"/>
        <v>9</v>
      </c>
      <c r="F40" s="104">
        <f>(E40*3)</f>
        <v>27</v>
      </c>
      <c r="G40" s="101">
        <f t="shared" si="2"/>
        <v>9</v>
      </c>
      <c r="H40" s="104">
        <f>(G40*3)</f>
        <v>27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9</v>
      </c>
      <c r="D41" s="69">
        <f>(C41)</f>
        <v>9</v>
      </c>
      <c r="E41" s="111">
        <f t="shared" si="1"/>
        <v>9</v>
      </c>
      <c r="F41" s="69">
        <f>(E41)</f>
        <v>9</v>
      </c>
      <c r="G41" s="111">
        <f t="shared" si="2"/>
        <v>9</v>
      </c>
      <c r="H41" s="69">
        <f>(G41)</f>
        <v>9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9</v>
      </c>
      <c r="D42" s="104">
        <f>(C42*4)</f>
        <v>36</v>
      </c>
      <c r="E42" s="113">
        <f t="shared" si="1"/>
        <v>9</v>
      </c>
      <c r="F42" s="104">
        <f>(E42*4)</f>
        <v>36</v>
      </c>
      <c r="G42" s="113">
        <f t="shared" si="2"/>
        <v>9</v>
      </c>
      <c r="H42" s="104">
        <f>(G42*4)</f>
        <v>36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9</v>
      </c>
      <c r="D43" s="117"/>
      <c r="E43" s="116">
        <f>(F36+F39+F40+F41+F42)/16</f>
        <v>9</v>
      </c>
      <c r="F43" s="117"/>
      <c r="G43" s="116">
        <f>(H36+H39+H40+H41+H42)/16</f>
        <v>9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164</v>
      </c>
      <c r="D44" s="101"/>
      <c r="E44" s="101">
        <f>C44</f>
        <v>164</v>
      </c>
      <c r="F44" s="101"/>
      <c r="G44" s="101">
        <f>E44</f>
        <v>164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172</v>
      </c>
      <c r="D45" s="113"/>
      <c r="E45" s="113">
        <f>C45</f>
        <v>172</v>
      </c>
      <c r="F45" s="113"/>
      <c r="G45" s="113">
        <f>E45</f>
        <v>172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184</v>
      </c>
      <c r="D46" s="113"/>
      <c r="E46" s="113">
        <f>C46</f>
        <v>184</v>
      </c>
      <c r="F46" s="113"/>
      <c r="G46" s="113">
        <f>E46</f>
        <v>184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21.5</v>
      </c>
      <c r="D47" s="113"/>
      <c r="E47" s="113">
        <f>C47</f>
        <v>21.5</v>
      </c>
      <c r="F47" s="113"/>
      <c r="G47" s="113">
        <f>E47</f>
        <v>21.5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5.25390625" style="0" customWidth="1"/>
    <col min="5" max="5" width="9.25390625" style="0" customWidth="1"/>
    <col min="6" max="6" width="4.375" style="0" customWidth="1"/>
    <col min="7" max="7" width="9.25390625" style="0" customWidth="1"/>
    <col min="8" max="8" width="7.875" style="0" customWidth="1"/>
    <col min="9" max="9" width="10.625" style="0" customWidth="1"/>
    <col min="10" max="10" width="6.875" style="0" customWidth="1"/>
    <col min="11" max="11" width="10.125" style="0" customWidth="1"/>
    <col min="13" max="13" width="11.25390625" style="0" customWidth="1"/>
  </cols>
  <sheetData>
    <row r="2" spans="1:12" ht="25.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4.75" customHeight="1">
      <c r="A3" s="23" t="s">
        <v>1</v>
      </c>
      <c r="B3" s="24"/>
      <c r="C3" s="25"/>
      <c r="D3" s="25"/>
      <c r="E3" s="25"/>
      <c r="F3" s="25"/>
      <c r="G3" s="25"/>
      <c r="H3" s="17" t="s">
        <v>2</v>
      </c>
      <c r="I3" s="26">
        <v>41067</v>
      </c>
      <c r="J3" s="123"/>
      <c r="K3" s="124"/>
      <c r="L3" s="125"/>
    </row>
    <row r="4" spans="1:12" ht="27.75" customHeight="1" thickBot="1">
      <c r="A4" s="27" t="s">
        <v>78</v>
      </c>
      <c r="B4" s="28" t="s">
        <v>96</v>
      </c>
      <c r="C4" s="29" t="s">
        <v>3</v>
      </c>
      <c r="D4" s="30"/>
      <c r="E4" s="31" t="s">
        <v>65</v>
      </c>
      <c r="F4" s="32"/>
      <c r="G4" s="33"/>
      <c r="H4" s="34" t="s">
        <v>4</v>
      </c>
      <c r="I4" s="35" t="s">
        <v>125</v>
      </c>
      <c r="J4" s="32"/>
      <c r="K4" s="35"/>
      <c r="L4" s="36"/>
    </row>
    <row r="5" spans="1:12" ht="33" customHeight="1">
      <c r="A5" s="37" t="s">
        <v>5</v>
      </c>
      <c r="B5" s="38" t="s">
        <v>6</v>
      </c>
      <c r="C5" s="39" t="s">
        <v>7</v>
      </c>
      <c r="D5" s="40"/>
      <c r="E5" s="41" t="s">
        <v>64</v>
      </c>
      <c r="F5" s="42"/>
      <c r="G5" s="41" t="s">
        <v>115</v>
      </c>
      <c r="H5" s="42"/>
      <c r="I5" s="43"/>
      <c r="J5" s="44"/>
      <c r="K5" s="43"/>
      <c r="L5" s="44" t="s">
        <v>8</v>
      </c>
    </row>
    <row r="6" spans="1:12" ht="19.5" customHeight="1">
      <c r="A6" s="151" t="s">
        <v>9</v>
      </c>
      <c r="B6" s="151"/>
      <c r="C6" s="45">
        <v>7</v>
      </c>
      <c r="D6" s="46"/>
      <c r="E6" s="46">
        <v>7</v>
      </c>
      <c r="F6" s="46"/>
      <c r="G6" s="46">
        <v>7</v>
      </c>
      <c r="H6" s="46"/>
      <c r="I6" s="46"/>
      <c r="J6" s="46"/>
      <c r="K6" s="46"/>
      <c r="L6" s="47">
        <f>SUM(C6+E6+G6)/3</f>
        <v>7</v>
      </c>
    </row>
    <row r="7" spans="1:12" ht="19.5" customHeight="1">
      <c r="A7" s="151" t="s">
        <v>10</v>
      </c>
      <c r="B7" s="151"/>
      <c r="C7" s="48">
        <f>SUM(C34)</f>
        <v>7.416666666666667</v>
      </c>
      <c r="D7" s="49"/>
      <c r="E7" s="48">
        <f>SUM(E34)</f>
        <v>7.166666666666667</v>
      </c>
      <c r="F7" s="49"/>
      <c r="G7" s="48">
        <f>SUM(G34)</f>
        <v>7.583333333333333</v>
      </c>
      <c r="H7" s="49"/>
      <c r="I7" s="48"/>
      <c r="J7" s="49"/>
      <c r="K7" s="48"/>
      <c r="L7" s="50">
        <f>SUM(C7+E7+G7)/3</f>
        <v>7.388888888888889</v>
      </c>
    </row>
    <row r="8" spans="1:12" ht="19.5" customHeight="1">
      <c r="A8" s="151" t="s">
        <v>11</v>
      </c>
      <c r="B8" s="151"/>
      <c r="C8" s="51">
        <f>C43</f>
        <v>8.510416666666666</v>
      </c>
      <c r="D8" s="52"/>
      <c r="E8" s="51">
        <f>E43</f>
        <v>8.510416666666666</v>
      </c>
      <c r="F8" s="52"/>
      <c r="G8" s="51">
        <f>G43</f>
        <v>8.510416666666666</v>
      </c>
      <c r="H8" s="52"/>
      <c r="I8" s="51"/>
      <c r="J8" s="52"/>
      <c r="K8" s="51"/>
      <c r="L8" s="50">
        <f>SUM(C8+E8+G8)/3</f>
        <v>8.510416666666666</v>
      </c>
    </row>
    <row r="9" spans="1:12" ht="19.5" customHeight="1">
      <c r="A9" s="152" t="s">
        <v>12</v>
      </c>
      <c r="B9" s="152"/>
      <c r="C9" s="53"/>
      <c r="D9" s="54"/>
      <c r="E9" s="54"/>
      <c r="F9" s="54"/>
      <c r="G9" s="54"/>
      <c r="H9" s="54"/>
      <c r="I9" s="54"/>
      <c r="J9" s="54"/>
      <c r="K9" s="54"/>
      <c r="L9" s="153">
        <f>SUM(C10+E10+G10)/3</f>
        <v>7.833333333333333</v>
      </c>
    </row>
    <row r="10" spans="1:12" ht="19.5" customHeight="1">
      <c r="A10" s="55" t="s">
        <v>13</v>
      </c>
      <c r="B10" s="10"/>
      <c r="C10" s="56">
        <v>8</v>
      </c>
      <c r="D10" s="57"/>
      <c r="E10" s="57">
        <v>7</v>
      </c>
      <c r="F10" s="57"/>
      <c r="G10" s="57">
        <v>8.5</v>
      </c>
      <c r="H10" s="57"/>
      <c r="I10" s="57"/>
      <c r="J10" s="57"/>
      <c r="K10" s="57"/>
      <c r="L10" s="153"/>
    </row>
    <row r="11" spans="1:12" ht="19.5" customHeight="1">
      <c r="A11" s="154" t="s">
        <v>14</v>
      </c>
      <c r="B11" s="154"/>
      <c r="C11" s="45">
        <v>7.5</v>
      </c>
      <c r="D11" s="46"/>
      <c r="E11" s="46">
        <v>7</v>
      </c>
      <c r="F11" s="46"/>
      <c r="G11" s="46">
        <v>7.5</v>
      </c>
      <c r="H11" s="46"/>
      <c r="I11" s="46"/>
      <c r="J11" s="46"/>
      <c r="K11" s="46"/>
      <c r="L11" s="47">
        <f aca="true" t="shared" si="0" ref="L11:L20">SUM(C11+E11+G11)/3</f>
        <v>7.333333333333333</v>
      </c>
    </row>
    <row r="12" spans="1:12" ht="19.5" customHeight="1">
      <c r="A12" s="154" t="s">
        <v>15</v>
      </c>
      <c r="B12" s="154"/>
      <c r="C12" s="56">
        <v>8</v>
      </c>
      <c r="D12" s="57"/>
      <c r="E12" s="57">
        <v>7</v>
      </c>
      <c r="F12" s="57"/>
      <c r="G12" s="57">
        <v>8</v>
      </c>
      <c r="H12" s="57"/>
      <c r="I12" s="57"/>
      <c r="J12" s="57"/>
      <c r="K12" s="57"/>
      <c r="L12" s="47">
        <f t="shared" si="0"/>
        <v>7.666666666666667</v>
      </c>
    </row>
    <row r="13" spans="1:12" ht="19.5" customHeight="1">
      <c r="A13" s="155" t="s">
        <v>16</v>
      </c>
      <c r="B13" s="155"/>
      <c r="C13" s="48">
        <f>(C10+C11+C12)/3</f>
        <v>7.833333333333333</v>
      </c>
      <c r="D13" s="58"/>
      <c r="E13" s="48">
        <f>(E10+E11+E12)/3</f>
        <v>7</v>
      </c>
      <c r="F13" s="58"/>
      <c r="G13" s="48">
        <f>(G10+G11+G12)/3</f>
        <v>8</v>
      </c>
      <c r="H13" s="59"/>
      <c r="I13" s="48"/>
      <c r="J13" s="59"/>
      <c r="K13" s="48"/>
      <c r="L13" s="50">
        <f t="shared" si="0"/>
        <v>7.611111111111111</v>
      </c>
    </row>
    <row r="14" spans="1:12" ht="19.5" customHeight="1">
      <c r="A14" s="156" t="s">
        <v>17</v>
      </c>
      <c r="B14" s="156"/>
      <c r="C14" s="45">
        <v>7.5</v>
      </c>
      <c r="D14" s="46"/>
      <c r="E14" s="46">
        <v>7.5</v>
      </c>
      <c r="F14" s="46"/>
      <c r="G14" s="46">
        <v>7.5</v>
      </c>
      <c r="H14" s="46"/>
      <c r="I14" s="46"/>
      <c r="J14" s="46"/>
      <c r="K14" s="46"/>
      <c r="L14" s="47">
        <f t="shared" si="0"/>
        <v>7.5</v>
      </c>
    </row>
    <row r="15" spans="1:12" ht="19.5" customHeight="1">
      <c r="A15" s="156" t="s">
        <v>18</v>
      </c>
      <c r="B15" s="156"/>
      <c r="C15" s="45">
        <v>8</v>
      </c>
      <c r="D15" s="46"/>
      <c r="E15" s="46">
        <v>8</v>
      </c>
      <c r="F15" s="46"/>
      <c r="G15" s="46">
        <v>7.5</v>
      </c>
      <c r="H15" s="46"/>
      <c r="I15" s="46"/>
      <c r="J15" s="46"/>
      <c r="K15" s="46"/>
      <c r="L15" s="47">
        <f t="shared" si="0"/>
        <v>7.833333333333333</v>
      </c>
    </row>
    <row r="16" spans="1:12" ht="19.5" customHeight="1">
      <c r="A16" s="156" t="s">
        <v>19</v>
      </c>
      <c r="B16" s="156"/>
      <c r="C16" s="45">
        <v>7</v>
      </c>
      <c r="D16" s="46"/>
      <c r="E16" s="46">
        <v>6.5</v>
      </c>
      <c r="F16" s="46"/>
      <c r="G16" s="46">
        <v>6.5</v>
      </c>
      <c r="H16" s="46"/>
      <c r="I16" s="46"/>
      <c r="J16" s="46"/>
      <c r="K16" s="46"/>
      <c r="L16" s="47">
        <f t="shared" si="0"/>
        <v>6.666666666666667</v>
      </c>
    </row>
    <row r="17" spans="1:12" ht="19.5" customHeight="1">
      <c r="A17" s="154" t="s">
        <v>20</v>
      </c>
      <c r="B17" s="154"/>
      <c r="C17" s="45">
        <v>8.5</v>
      </c>
      <c r="D17" s="46"/>
      <c r="E17" s="46">
        <v>8</v>
      </c>
      <c r="F17" s="46"/>
      <c r="G17" s="46">
        <v>9</v>
      </c>
      <c r="H17" s="46"/>
      <c r="I17" s="46"/>
      <c r="J17" s="46"/>
      <c r="K17" s="46"/>
      <c r="L17" s="47">
        <f t="shared" si="0"/>
        <v>8.5</v>
      </c>
    </row>
    <row r="18" spans="1:12" ht="19.5" customHeight="1">
      <c r="A18" s="154" t="s">
        <v>21</v>
      </c>
      <c r="B18" s="154"/>
      <c r="C18" s="45">
        <v>8</v>
      </c>
      <c r="D18" s="46"/>
      <c r="E18" s="46">
        <v>8</v>
      </c>
      <c r="F18" s="46"/>
      <c r="G18" s="46">
        <v>8</v>
      </c>
      <c r="H18" s="46"/>
      <c r="I18" s="46"/>
      <c r="J18" s="46"/>
      <c r="K18" s="46"/>
      <c r="L18" s="47">
        <f t="shared" si="0"/>
        <v>8</v>
      </c>
    </row>
    <row r="19" spans="1:12" ht="19.5" customHeight="1">
      <c r="A19" s="155" t="s">
        <v>16</v>
      </c>
      <c r="B19" s="155"/>
      <c r="C19" s="48">
        <f>(C16+C17+C18)/3</f>
        <v>7.833333333333333</v>
      </c>
      <c r="D19" s="59"/>
      <c r="E19" s="48">
        <f>(E16+E17+E18)/3</f>
        <v>7.5</v>
      </c>
      <c r="F19" s="59"/>
      <c r="G19" s="48">
        <f>(G16+G17+G18)/3</f>
        <v>7.833333333333333</v>
      </c>
      <c r="H19" s="59"/>
      <c r="I19" s="48"/>
      <c r="J19" s="59"/>
      <c r="K19" s="48"/>
      <c r="L19" s="50">
        <f t="shared" si="0"/>
        <v>7.722222222222221</v>
      </c>
    </row>
    <row r="20" spans="1:12" ht="19.5" customHeight="1" thickBot="1">
      <c r="A20" s="157" t="s">
        <v>22</v>
      </c>
      <c r="B20" s="157"/>
      <c r="C20" s="45">
        <v>8</v>
      </c>
      <c r="D20" s="46"/>
      <c r="E20" s="46">
        <v>6.5</v>
      </c>
      <c r="F20" s="46"/>
      <c r="G20" s="46">
        <v>7</v>
      </c>
      <c r="H20" s="46"/>
      <c r="I20" s="46"/>
      <c r="J20" s="46"/>
      <c r="K20" s="46"/>
      <c r="L20" s="47">
        <f t="shared" si="0"/>
        <v>7.166666666666667</v>
      </c>
    </row>
    <row r="21" spans="1:13" ht="19.5" customHeight="1" thickBot="1" thickTop="1">
      <c r="A21" s="158" t="s">
        <v>23</v>
      </c>
      <c r="B21" s="158"/>
      <c r="C21" s="159">
        <f>(C6+C7+C8+C13+C14+C15+C19+C20)/8</f>
        <v>7.761718750000001</v>
      </c>
      <c r="D21" s="160"/>
      <c r="E21" s="159">
        <f>(E6+E7+E8+E13+E14+E15+E19+E20)/8</f>
        <v>7.397135416666667</v>
      </c>
      <c r="F21" s="160"/>
      <c r="G21" s="159">
        <f>(G6+G7+G8+G13+G14+G15+G19+G20)/8</f>
        <v>7.615885416666667</v>
      </c>
      <c r="H21" s="160"/>
      <c r="I21" s="160"/>
      <c r="J21" s="160"/>
      <c r="K21" s="160"/>
      <c r="L21" s="162"/>
      <c r="M21" s="163">
        <f>(C21+E21++G21)/3</f>
        <v>7.591579861111112</v>
      </c>
    </row>
    <row r="22" spans="1:13" ht="19.5" customHeight="1" thickBot="1" thickTop="1">
      <c r="A22" s="161" t="s">
        <v>24</v>
      </c>
      <c r="B22" s="161"/>
      <c r="C22" s="159"/>
      <c r="D22" s="160"/>
      <c r="E22" s="159"/>
      <c r="F22" s="160"/>
      <c r="G22" s="159"/>
      <c r="H22" s="160"/>
      <c r="I22" s="160"/>
      <c r="J22" s="160"/>
      <c r="K22" s="160"/>
      <c r="L22" s="162"/>
      <c r="M22" s="163"/>
    </row>
    <row r="23" spans="1:9" ht="27" customHeight="1" thickTop="1">
      <c r="A23" s="60"/>
      <c r="B23" s="60"/>
      <c r="C23" s="61"/>
      <c r="D23" s="60"/>
      <c r="E23" s="61"/>
      <c r="F23" s="17"/>
      <c r="G23" s="17"/>
      <c r="H23" s="17"/>
      <c r="I23" s="17"/>
    </row>
    <row r="24" ht="7.5" customHeight="1" thickBot="1"/>
    <row r="25" spans="1:12" ht="24.75" customHeight="1" thickBot="1">
      <c r="A25" s="62" t="s">
        <v>25</v>
      </c>
      <c r="B25" s="63" t="str">
        <f>B4</f>
        <v>Lear</v>
      </c>
      <c r="C25" s="64"/>
      <c r="D25" s="65"/>
      <c r="E25" s="66"/>
      <c r="F25" s="67"/>
      <c r="G25" s="66"/>
      <c r="H25" s="67"/>
      <c r="I25" s="66"/>
      <c r="J25" s="68"/>
      <c r="K25" s="66"/>
      <c r="L25" s="69"/>
    </row>
    <row r="26" spans="1:12" ht="24.75" customHeight="1">
      <c r="A26" s="70" t="s">
        <v>26</v>
      </c>
      <c r="B26" s="71"/>
      <c r="C26" s="72"/>
      <c r="D26" s="73"/>
      <c r="E26" s="72"/>
      <c r="F26" s="74"/>
      <c r="G26" s="72"/>
      <c r="H26" s="74"/>
      <c r="I26" s="72"/>
      <c r="J26" s="74"/>
      <c r="K26" s="72"/>
      <c r="L26" s="75"/>
    </row>
    <row r="27" spans="1:12" ht="19.5" customHeight="1">
      <c r="A27" s="76" t="s">
        <v>27</v>
      </c>
      <c r="B27" s="77"/>
      <c r="C27" s="78"/>
      <c r="D27" s="78"/>
      <c r="E27" s="78"/>
      <c r="F27" s="142"/>
      <c r="G27" s="142"/>
      <c r="H27" s="142"/>
      <c r="I27" s="142"/>
      <c r="J27" s="142"/>
      <c r="K27" s="142"/>
      <c r="L27" s="153">
        <f>SUM(C28+E28+G28)/3</f>
        <v>7.666666666666667</v>
      </c>
    </row>
    <row r="28" spans="1:12" ht="19.5" customHeight="1">
      <c r="A28" s="80"/>
      <c r="B28" s="81" t="s">
        <v>28</v>
      </c>
      <c r="C28" s="143">
        <v>7.5</v>
      </c>
      <c r="D28" s="143"/>
      <c r="E28" s="143">
        <v>7.5</v>
      </c>
      <c r="F28" s="143"/>
      <c r="G28" s="143">
        <v>8</v>
      </c>
      <c r="H28" s="143"/>
      <c r="I28" s="143"/>
      <c r="J28" s="143"/>
      <c r="K28" s="143"/>
      <c r="L28" s="153"/>
    </row>
    <row r="29" spans="1:12" ht="19.5" customHeight="1">
      <c r="A29" s="83"/>
      <c r="B29" s="84" t="s">
        <v>29</v>
      </c>
      <c r="C29" s="142">
        <v>7.5</v>
      </c>
      <c r="D29" s="142"/>
      <c r="E29" s="142">
        <v>8</v>
      </c>
      <c r="F29" s="142"/>
      <c r="G29" s="142">
        <v>7.5</v>
      </c>
      <c r="H29" s="142"/>
      <c r="I29" s="142"/>
      <c r="J29" s="142"/>
      <c r="K29" s="142"/>
      <c r="L29" s="47">
        <f>SUM(C29+E29+G29)/3</f>
        <v>7.666666666666667</v>
      </c>
    </row>
    <row r="30" spans="1:12" ht="19.5" customHeight="1">
      <c r="A30" s="85"/>
      <c r="B30" s="84" t="s">
        <v>30</v>
      </c>
      <c r="C30" s="90">
        <v>7.5</v>
      </c>
      <c r="D30" s="90"/>
      <c r="E30" s="90">
        <v>7</v>
      </c>
      <c r="F30" s="90"/>
      <c r="G30" s="90">
        <v>7.5</v>
      </c>
      <c r="H30" s="90"/>
      <c r="I30" s="90"/>
      <c r="J30" s="90"/>
      <c r="K30" s="90"/>
      <c r="L30" s="47">
        <f>SUM(C30+E30+G30)/3</f>
        <v>7.333333333333333</v>
      </c>
    </row>
    <row r="31" spans="1:12" ht="19.5" customHeight="1">
      <c r="A31" s="87"/>
      <c r="B31" s="84" t="s">
        <v>31</v>
      </c>
      <c r="C31" s="142">
        <v>7.5</v>
      </c>
      <c r="D31" s="142"/>
      <c r="E31" s="142">
        <v>7.5</v>
      </c>
      <c r="F31" s="142"/>
      <c r="G31" s="142">
        <v>8</v>
      </c>
      <c r="H31" s="142"/>
      <c r="I31" s="142"/>
      <c r="J31" s="142"/>
      <c r="K31" s="142"/>
      <c r="L31" s="47">
        <f>SUM(C31+E31+G31)/3</f>
        <v>7.666666666666667</v>
      </c>
    </row>
    <row r="32" spans="1:12" ht="19.5" customHeight="1">
      <c r="A32" s="87"/>
      <c r="B32" s="84" t="s">
        <v>32</v>
      </c>
      <c r="C32" s="90">
        <v>7.5</v>
      </c>
      <c r="D32" s="90"/>
      <c r="E32" s="90">
        <v>6.5</v>
      </c>
      <c r="F32" s="90"/>
      <c r="G32" s="90">
        <v>7.5</v>
      </c>
      <c r="H32" s="90"/>
      <c r="I32" s="90"/>
      <c r="J32" s="90"/>
      <c r="K32" s="90"/>
      <c r="L32" s="47">
        <f>SUM(C32+E32+G32)/3</f>
        <v>7.166666666666667</v>
      </c>
    </row>
    <row r="33" spans="1:12" ht="19.5" customHeight="1">
      <c r="A33" s="88"/>
      <c r="B33" s="89" t="s">
        <v>33</v>
      </c>
      <c r="C33" s="90">
        <v>7</v>
      </c>
      <c r="D33" s="90"/>
      <c r="E33" s="90">
        <v>6.5</v>
      </c>
      <c r="F33" s="90"/>
      <c r="G33" s="90">
        <v>7</v>
      </c>
      <c r="H33" s="90"/>
      <c r="I33" s="90"/>
      <c r="J33" s="90"/>
      <c r="K33" s="90"/>
      <c r="L33" s="47">
        <f>SUM(C33+E33+G33)/3</f>
        <v>6.833333333333333</v>
      </c>
    </row>
    <row r="34" spans="1:12" ht="19.5" customHeight="1" thickBot="1">
      <c r="A34" s="91" t="s">
        <v>34</v>
      </c>
      <c r="B34" s="92"/>
      <c r="C34" s="144">
        <f>(C28+C29+C30+C31+C32+C33)/6</f>
        <v>7.416666666666667</v>
      </c>
      <c r="D34" s="144"/>
      <c r="E34" s="144">
        <f>(E28+E29+E30+E31+E32+E33)/6</f>
        <v>7.166666666666667</v>
      </c>
      <c r="F34" s="144"/>
      <c r="G34" s="144">
        <f>(G28+G29+G30+G31+G32+G33)/6</f>
        <v>7.583333333333333</v>
      </c>
      <c r="H34" s="144"/>
      <c r="I34" s="144"/>
      <c r="J34" s="144"/>
      <c r="K34" s="144"/>
      <c r="L34" s="145">
        <f>(C34+E34+G34)/3</f>
        <v>7.388888888888889</v>
      </c>
    </row>
    <row r="35" spans="1:12" ht="19.5" customHeight="1" thickTop="1">
      <c r="A35" s="94" t="s">
        <v>35</v>
      </c>
      <c r="B35" s="95"/>
      <c r="C35" s="96"/>
      <c r="D35" s="97"/>
      <c r="E35" s="97"/>
      <c r="F35" s="97"/>
      <c r="G35" s="97"/>
      <c r="H35" s="97"/>
      <c r="I35" s="97"/>
      <c r="J35" s="97"/>
      <c r="K35" s="97"/>
      <c r="L35" s="97"/>
    </row>
    <row r="36" spans="1:16" ht="19.5" customHeight="1">
      <c r="A36" s="98">
        <v>4</v>
      </c>
      <c r="B36" s="99" t="s">
        <v>59</v>
      </c>
      <c r="C36" s="100">
        <v>8.5</v>
      </c>
      <c r="D36" s="75">
        <f>(C36*4)</f>
        <v>34</v>
      </c>
      <c r="E36" s="101">
        <f aca="true" t="shared" si="1" ref="E36:E42">C36</f>
        <v>8.5</v>
      </c>
      <c r="F36" s="75">
        <f>(E36*4)</f>
        <v>34</v>
      </c>
      <c r="G36" s="101">
        <f aca="true" t="shared" si="2" ref="G36:G42">E36</f>
        <v>8.5</v>
      </c>
      <c r="H36" s="75">
        <f>(G36*4)</f>
        <v>34</v>
      </c>
      <c r="I36" s="101"/>
      <c r="J36" s="75"/>
      <c r="K36" s="101"/>
      <c r="L36" s="75"/>
      <c r="P36" t="s">
        <v>36</v>
      </c>
    </row>
    <row r="37" spans="1:12" ht="19.5" customHeight="1">
      <c r="A37" s="102"/>
      <c r="B37" s="103" t="s">
        <v>37</v>
      </c>
      <c r="C37" s="100">
        <v>8</v>
      </c>
      <c r="D37" s="104"/>
      <c r="E37" s="101">
        <f t="shared" si="1"/>
        <v>8</v>
      </c>
      <c r="F37" s="104"/>
      <c r="G37" s="101">
        <f t="shared" si="2"/>
        <v>8</v>
      </c>
      <c r="H37" s="104"/>
      <c r="I37" s="101"/>
      <c r="J37" s="75"/>
      <c r="K37" s="101"/>
      <c r="L37" s="75"/>
    </row>
    <row r="38" spans="1:12" ht="19.5" customHeight="1">
      <c r="A38" s="102"/>
      <c r="B38" s="103" t="s">
        <v>38</v>
      </c>
      <c r="C38" s="100">
        <v>8</v>
      </c>
      <c r="D38" s="104"/>
      <c r="E38" s="101">
        <f t="shared" si="1"/>
        <v>8</v>
      </c>
      <c r="F38" s="104"/>
      <c r="G38" s="101">
        <f t="shared" si="2"/>
        <v>8</v>
      </c>
      <c r="H38" s="104"/>
      <c r="I38" s="101"/>
      <c r="J38" s="75"/>
      <c r="K38" s="101"/>
      <c r="L38" s="75"/>
    </row>
    <row r="39" spans="1:12" ht="19.5" customHeight="1">
      <c r="A39" s="105">
        <v>4</v>
      </c>
      <c r="B39" s="103" t="s">
        <v>60</v>
      </c>
      <c r="C39" s="100">
        <v>8.5</v>
      </c>
      <c r="D39" s="106">
        <f>(C37+C38+C39)/3*4</f>
        <v>32.666666666666664</v>
      </c>
      <c r="E39" s="101">
        <f t="shared" si="1"/>
        <v>8.5</v>
      </c>
      <c r="F39" s="106">
        <f>(E37+E38+E39)/3*4</f>
        <v>32.666666666666664</v>
      </c>
      <c r="G39" s="101">
        <f t="shared" si="2"/>
        <v>8.5</v>
      </c>
      <c r="H39" s="106">
        <f>(G37+G38+G39)/3*4</f>
        <v>32.666666666666664</v>
      </c>
      <c r="I39" s="101"/>
      <c r="J39" s="106"/>
      <c r="K39" s="101"/>
      <c r="L39" s="106"/>
    </row>
    <row r="40" spans="1:12" ht="19.5" customHeight="1">
      <c r="A40" s="107">
        <v>3</v>
      </c>
      <c r="B40" s="108" t="s">
        <v>61</v>
      </c>
      <c r="C40" s="100">
        <v>9</v>
      </c>
      <c r="D40" s="104">
        <f>(C40*3)</f>
        <v>27</v>
      </c>
      <c r="E40" s="101">
        <f t="shared" si="1"/>
        <v>9</v>
      </c>
      <c r="F40" s="104">
        <f>(E40*3)</f>
        <v>27</v>
      </c>
      <c r="G40" s="101">
        <f t="shared" si="2"/>
        <v>9</v>
      </c>
      <c r="H40" s="104">
        <f>(G40*3)</f>
        <v>27</v>
      </c>
      <c r="I40" s="101"/>
      <c r="J40" s="104"/>
      <c r="K40" s="101"/>
      <c r="L40" s="104"/>
    </row>
    <row r="41" spans="1:12" ht="19.5" customHeight="1">
      <c r="A41" s="109">
        <v>1</v>
      </c>
      <c r="B41" s="110" t="s">
        <v>62</v>
      </c>
      <c r="C41" s="100">
        <v>8.5</v>
      </c>
      <c r="D41" s="69">
        <f>(C41)</f>
        <v>8.5</v>
      </c>
      <c r="E41" s="111">
        <f t="shared" si="1"/>
        <v>8.5</v>
      </c>
      <c r="F41" s="69">
        <f>(E41)</f>
        <v>8.5</v>
      </c>
      <c r="G41" s="111">
        <f t="shared" si="2"/>
        <v>8.5</v>
      </c>
      <c r="H41" s="69">
        <f>(G41)</f>
        <v>8.5</v>
      </c>
      <c r="I41" s="111"/>
      <c r="J41" s="69"/>
      <c r="K41" s="111"/>
      <c r="L41" s="69"/>
    </row>
    <row r="42" spans="1:12" ht="19.5" customHeight="1">
      <c r="A42" s="112">
        <v>4</v>
      </c>
      <c r="B42" s="103" t="s">
        <v>63</v>
      </c>
      <c r="C42" s="100">
        <v>8.5</v>
      </c>
      <c r="D42" s="104">
        <f>(C42*4)</f>
        <v>34</v>
      </c>
      <c r="E42" s="113">
        <f t="shared" si="1"/>
        <v>8.5</v>
      </c>
      <c r="F42" s="104">
        <f>(E42*4)</f>
        <v>34</v>
      </c>
      <c r="G42" s="113">
        <f t="shared" si="2"/>
        <v>8.5</v>
      </c>
      <c r="H42" s="104">
        <f>(G42*4)</f>
        <v>34</v>
      </c>
      <c r="I42" s="113"/>
      <c r="J42" s="104"/>
      <c r="K42" s="113"/>
      <c r="L42" s="104"/>
    </row>
    <row r="43" spans="1:12" ht="19.5" customHeight="1" thickBot="1">
      <c r="A43" s="114" t="s">
        <v>34</v>
      </c>
      <c r="B43" s="115"/>
      <c r="C43" s="116">
        <f>(D36+D39+D40+D41+D42)/16</f>
        <v>8.510416666666666</v>
      </c>
      <c r="D43" s="117"/>
      <c r="E43" s="116">
        <f>(F36+F39+F40+F41+F42)/16</f>
        <v>8.510416666666666</v>
      </c>
      <c r="F43" s="117"/>
      <c r="G43" s="116">
        <f>(H36+H39+H40+H41+H42)/16</f>
        <v>8.510416666666666</v>
      </c>
      <c r="H43" s="117"/>
      <c r="I43" s="116"/>
      <c r="J43" s="117"/>
      <c r="K43" s="116"/>
      <c r="L43" s="117"/>
    </row>
    <row r="44" spans="1:12" ht="19.5" customHeight="1" thickTop="1">
      <c r="A44" s="118" t="s">
        <v>39</v>
      </c>
      <c r="B44" s="119"/>
      <c r="C44" s="120">
        <v>161</v>
      </c>
      <c r="D44" s="101"/>
      <c r="E44" s="101">
        <f>C44</f>
        <v>161</v>
      </c>
      <c r="F44" s="101"/>
      <c r="G44" s="101">
        <f>E44</f>
        <v>161</v>
      </c>
      <c r="H44" s="101"/>
      <c r="I44" s="101"/>
      <c r="J44" s="101"/>
      <c r="K44" s="101"/>
      <c r="L44" s="101"/>
    </row>
    <row r="45" spans="1:12" ht="19.5" customHeight="1">
      <c r="A45" s="165" t="s">
        <v>40</v>
      </c>
      <c r="B45" s="165"/>
      <c r="C45" s="121">
        <v>171</v>
      </c>
      <c r="D45" s="113"/>
      <c r="E45" s="113">
        <f>C45</f>
        <v>171</v>
      </c>
      <c r="F45" s="113"/>
      <c r="G45" s="113">
        <f>E45</f>
        <v>171</v>
      </c>
      <c r="H45" s="113"/>
      <c r="I45" s="113"/>
      <c r="J45" s="113"/>
      <c r="K45" s="113"/>
      <c r="L45" s="113"/>
    </row>
    <row r="46" spans="1:12" ht="19.5" customHeight="1">
      <c r="A46" s="165" t="s">
        <v>41</v>
      </c>
      <c r="B46" s="165"/>
      <c r="C46" s="121">
        <v>183</v>
      </c>
      <c r="D46" s="113"/>
      <c r="E46" s="113">
        <f>C46</f>
        <v>183</v>
      </c>
      <c r="F46" s="113"/>
      <c r="G46" s="113">
        <f>E46</f>
        <v>183</v>
      </c>
      <c r="H46" s="113"/>
      <c r="I46" s="113"/>
      <c r="J46" s="113"/>
      <c r="K46" s="113"/>
      <c r="L46" s="113"/>
    </row>
    <row r="47" spans="1:12" ht="19.5" customHeight="1">
      <c r="A47" s="165" t="s">
        <v>42</v>
      </c>
      <c r="B47" s="165"/>
      <c r="C47" s="121">
        <v>21.5</v>
      </c>
      <c r="D47" s="113"/>
      <c r="E47" s="113">
        <f>C47</f>
        <v>21.5</v>
      </c>
      <c r="F47" s="113"/>
      <c r="G47" s="113">
        <f>E47</f>
        <v>21.5</v>
      </c>
      <c r="H47" s="113"/>
      <c r="I47" s="113"/>
      <c r="J47" s="113"/>
      <c r="K47" s="113"/>
      <c r="L47" s="113"/>
    </row>
    <row r="48" spans="1:12" ht="19.5" customHeight="1">
      <c r="A48" s="164"/>
      <c r="B48" s="164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34">
    <mergeCell ref="I21:I22"/>
    <mergeCell ref="J21:J22"/>
    <mergeCell ref="K21:K22"/>
    <mergeCell ref="L21:L22"/>
    <mergeCell ref="M21:M22"/>
    <mergeCell ref="A48:B48"/>
    <mergeCell ref="L27:L28"/>
    <mergeCell ref="A45:B45"/>
    <mergeCell ref="A46:B46"/>
    <mergeCell ref="A47:B47"/>
    <mergeCell ref="D21:D22"/>
    <mergeCell ref="E21:E22"/>
    <mergeCell ref="A22:B22"/>
    <mergeCell ref="F21:F22"/>
    <mergeCell ref="G21:G22"/>
    <mergeCell ref="H21:H22"/>
    <mergeCell ref="A17:B17"/>
    <mergeCell ref="A18:B18"/>
    <mergeCell ref="A19:B19"/>
    <mergeCell ref="A20:B20"/>
    <mergeCell ref="A21:B21"/>
    <mergeCell ref="C21:C22"/>
    <mergeCell ref="A11:B11"/>
    <mergeCell ref="A12:B12"/>
    <mergeCell ref="A13:B13"/>
    <mergeCell ref="A14:B14"/>
    <mergeCell ref="A15:B15"/>
    <mergeCell ref="A16:B16"/>
    <mergeCell ref="A2:L2"/>
    <mergeCell ref="A6:B6"/>
    <mergeCell ref="A7:B7"/>
    <mergeCell ref="A8:B8"/>
    <mergeCell ref="A9:B9"/>
    <mergeCell ref="L9:L1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Zemský Hřebninec Tlumačov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Insaminace_PC</dc:creator>
  <cp:keywords/>
  <dc:description/>
  <cp:lastModifiedBy>Michal</cp:lastModifiedBy>
  <cp:lastPrinted>2012-06-07T14:26:42Z</cp:lastPrinted>
  <dcterms:created xsi:type="dcterms:W3CDTF">2011-06-06T20:52:13Z</dcterms:created>
  <dcterms:modified xsi:type="dcterms:W3CDTF">2012-06-19T20:35:27Z</dcterms:modified>
  <cp:category/>
  <cp:version/>
  <cp:contentType/>
  <cp:contentStatus/>
</cp:coreProperties>
</file>