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320" firstSheet="8" activeTab="23"/>
  </bookViews>
  <sheets>
    <sheet name="List1" sheetId="1" r:id="rId1"/>
    <sheet name="R1" sheetId="2" r:id="rId2"/>
    <sheet name="seznam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výsledky" sheetId="24" r:id="rId24"/>
    <sheet name="PROTOKOL" sheetId="25" r:id="rId25"/>
    <sheet name="PROTOKOL (2)" sheetId="26" r:id="rId26"/>
    <sheet name="Hodnocení výcviku " sheetId="27" r:id="rId27"/>
    <sheet name="Hodnocení výcviku  (2)" sheetId="28" r:id="rId28"/>
    <sheet name="TABULKA_TISK" sheetId="29" r:id="rId29"/>
  </sheets>
  <definedNames>
    <definedName name="_xlnm.Print_Area" localSheetId="3">'1'!$A$1:$M$47</definedName>
    <definedName name="_xlnm.Print_Area" localSheetId="12">'10'!$A$1:$M$47</definedName>
    <definedName name="_xlnm.Print_Area" localSheetId="13">'11'!$A$1:$M$47</definedName>
    <definedName name="_xlnm.Print_Area" localSheetId="14">'12'!$A$1:$M$47</definedName>
    <definedName name="_xlnm.Print_Area" localSheetId="15">'13'!$A$1:$M$47</definedName>
    <definedName name="_xlnm.Print_Area" localSheetId="16">'14'!$A$1:$M$47</definedName>
    <definedName name="_xlnm.Print_Area" localSheetId="17">'15'!$A$1:$M$47</definedName>
    <definedName name="_xlnm.Print_Area" localSheetId="18">'16'!$A$1:$M$47</definedName>
    <definedName name="_xlnm.Print_Area" localSheetId="19">'17'!$A$1:$M$47</definedName>
    <definedName name="_xlnm.Print_Area" localSheetId="20">'18'!$A$1:$M$47</definedName>
    <definedName name="_xlnm.Print_Area" localSheetId="21">'19'!$A$1:$M$47</definedName>
    <definedName name="_xlnm.Print_Area" localSheetId="4">'2'!$A$1:$M$47</definedName>
    <definedName name="_xlnm.Print_Area" localSheetId="22">'20'!$A$1:$M$47</definedName>
    <definedName name="_xlnm.Print_Area" localSheetId="5">'3'!$A$1:$M$47</definedName>
    <definedName name="_xlnm.Print_Area" localSheetId="6">'4'!$A$1:$M$47</definedName>
    <definedName name="_xlnm.Print_Area" localSheetId="7">'5'!$A$1:$M$47</definedName>
    <definedName name="_xlnm.Print_Area" localSheetId="8">'6'!$A$1:$M$47</definedName>
    <definedName name="_xlnm.Print_Area" localSheetId="9">'7'!$A$1:$M$47</definedName>
    <definedName name="_xlnm.Print_Area" localSheetId="10">'8'!$A$1:$M$47</definedName>
    <definedName name="_xlnm.Print_Area" localSheetId="11">'9'!$A$1:$M$47</definedName>
    <definedName name="_xlnm.Print_Area" localSheetId="26">'Hodnocení výcviku '!$A$1:$T$43</definedName>
    <definedName name="_xlnm.Print_Area" localSheetId="27">'Hodnocení výcviku  (2)'!$A$1:$O$44</definedName>
    <definedName name="_xlnm.Print_Area" localSheetId="0">'List1'!$A$1:$X$59</definedName>
    <definedName name="_xlnm.Print_Area" localSheetId="24">'PROTOKOL'!$A$1:$F$52</definedName>
    <definedName name="_xlnm.Print_Area" localSheetId="1">'R1'!$A$1:$FI$24</definedName>
    <definedName name="_xlnm.Print_Area" localSheetId="23">'výsledky'!$A$1:$H$31</definedName>
  </definedNames>
  <calcPr fullCalcOnLoad="1"/>
</workbook>
</file>

<file path=xl/sharedStrings.xml><?xml version="1.0" encoding="utf-8"?>
<sst xmlns="http://schemas.openxmlformats.org/spreadsheetml/2006/main" count="2173" uniqueCount="190">
  <si>
    <t>ZÁKLADNÍ ZKOUŠKY VÝKONNOSTI TŘÍLETÝCH HŘEBCŮ</t>
  </si>
  <si>
    <t>Člen komise:</t>
  </si>
  <si>
    <t>Hodnocení znaků</t>
  </si>
  <si>
    <t>I.Typ a pohlavní výraz</t>
  </si>
  <si>
    <t>II.Stavba těla - ad. 1)</t>
  </si>
  <si>
    <t>III.Výcvik - ad.2)</t>
  </si>
  <si>
    <t>IV.Mechanika pohybu při drezúrní úloze</t>
  </si>
  <si>
    <t>a)   krok</t>
  </si>
  <si>
    <t>c)   cval</t>
  </si>
  <si>
    <t>b)   klus</t>
  </si>
  <si>
    <t>Průměr (a,b,c,)</t>
  </si>
  <si>
    <t>b)  Kavaletová řada</t>
  </si>
  <si>
    <t>c)  Postupová řada</t>
  </si>
  <si>
    <t>VIII.Připravenost</t>
  </si>
  <si>
    <t>VII. Skokové vlohy                                                     a)  Skok ve volnosti</t>
  </si>
  <si>
    <t xml:space="preserve">VÝSLEDEK CELKEM                       </t>
  </si>
  <si>
    <t>(průměr výsledků I. - VIII.)</t>
  </si>
  <si>
    <t>VI.Vrozené schopnosti,ochota,                       charakter,</t>
  </si>
  <si>
    <t>HŘEBEC</t>
  </si>
  <si>
    <t>DÍLČÍ POSOUZENÍ</t>
  </si>
  <si>
    <t>ad.1) Stavba těla :</t>
  </si>
  <si>
    <t>b1)  hlava</t>
  </si>
  <si>
    <t>b2)  krk</t>
  </si>
  <si>
    <t>b3)  plec a hřbet</t>
  </si>
  <si>
    <t>b4)  rámec</t>
  </si>
  <si>
    <t>b5)  přední končetiny</t>
  </si>
  <si>
    <t>b6)  zadní končetiny</t>
  </si>
  <si>
    <t>CELKOVÁ ZNÁMKA</t>
  </si>
  <si>
    <t>ad.2) Výcvik :</t>
  </si>
  <si>
    <t>temperament</t>
  </si>
  <si>
    <t>charakter ve stáji</t>
  </si>
  <si>
    <t>charakter pod sedlem</t>
  </si>
  <si>
    <t>charakter při kování</t>
  </si>
  <si>
    <t>konstituce</t>
  </si>
  <si>
    <t>krmitelnost</t>
  </si>
  <si>
    <t>učenlivost</t>
  </si>
  <si>
    <t>KVH</t>
  </si>
  <si>
    <t>KVP</t>
  </si>
  <si>
    <t>OH</t>
  </si>
  <si>
    <t>O Hol.</t>
  </si>
  <si>
    <t>DATUM :</t>
  </si>
  <si>
    <t>CELKEM</t>
  </si>
  <si>
    <t xml:space="preserve"> Hřebec,                                                                             </t>
  </si>
  <si>
    <t xml:space="preserve"> Výžeh</t>
  </si>
  <si>
    <t>VI.Vrozené schopnosti,ochota, charakter,</t>
  </si>
  <si>
    <t>VII. Skokové vlohy   a)  Skok ve volnosti</t>
  </si>
  <si>
    <t>PŮVOD</t>
  </si>
  <si>
    <t xml:space="preserve">ZÁKLADNÍ ZKOUŠKY VÝKONNOSTI TŘÍLETÝCH HŘEBCŮ   </t>
  </si>
  <si>
    <t>Testační stáj Horní Město:</t>
  </si>
  <si>
    <t>Testační zařízení Horní Město:</t>
  </si>
  <si>
    <t>Testační zařízení :</t>
  </si>
  <si>
    <t>SVAZ CHOVATELŮ ČESKÉHO TEPLOKREVNÍKA</t>
  </si>
  <si>
    <t>U Hřebčince 479,397 01 Písek,tel.: 382 224 144</t>
  </si>
  <si>
    <t>PROTOKOL o konání základních zkoušek výkonnosti hřebců</t>
  </si>
  <si>
    <t>Místo konání:</t>
  </si>
  <si>
    <t>Datum :</t>
  </si>
  <si>
    <t>Složení komise :</t>
  </si>
  <si>
    <t xml:space="preserve">předseda : </t>
  </si>
  <si>
    <t>Výžeh</t>
  </si>
  <si>
    <t>Jméno hřebečka</t>
  </si>
  <si>
    <t>Datum narození</t>
  </si>
  <si>
    <t>Majitel</t>
  </si>
  <si>
    <t>Celkové hodnocení</t>
  </si>
  <si>
    <t>Podpis členů komise:</t>
  </si>
  <si>
    <t>Majitel koně :</t>
  </si>
  <si>
    <t xml:space="preserve">Člen komise: </t>
  </si>
  <si>
    <t>OTEC / MATKA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</si>
  <si>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</si>
  <si>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</si>
  <si>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</si>
  <si>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</si>
  <si>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</si>
  <si>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</si>
  <si>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</si>
  <si>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</si>
  <si>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</si>
  <si>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</si>
  <si>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</si>
  <si>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</si>
  <si>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</si>
  <si>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</si>
  <si>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</si>
  <si>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</si>
  <si>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</si>
  <si>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</si>
  <si>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podpis</t>
  </si>
  <si>
    <t>ZÁKLADNÍ ZKOUŠKY VÝKONNOSTI TŘÍLETÝCH HŘEBCŮ/HODNOCENÍ</t>
  </si>
  <si>
    <t>Výcvik/ 1-10</t>
  </si>
  <si>
    <t>F</t>
  </si>
  <si>
    <t>e-mail:schct@tiscali.cz,http://www.schct.cz</t>
  </si>
  <si>
    <t xml:space="preserve">V.Ochota a  charakter                  </t>
  </si>
  <si>
    <t>VI.Vrozené schopnosti,</t>
  </si>
  <si>
    <t>VI.Vrozené schopnost,</t>
  </si>
  <si>
    <t xml:space="preserve">VI.Vrozené schopnosti,                    </t>
  </si>
  <si>
    <t>18.</t>
  </si>
  <si>
    <t>19.</t>
  </si>
  <si>
    <t>20.</t>
  </si>
  <si>
    <t>H</t>
  </si>
  <si>
    <t>M</t>
  </si>
  <si>
    <t>R</t>
  </si>
  <si>
    <t>Zemský hřebčinec Písek</t>
  </si>
  <si>
    <t>ZH Písek</t>
  </si>
  <si>
    <t>Perníček Miloslav</t>
  </si>
  <si>
    <t>Sedláček Pavel</t>
  </si>
  <si>
    <t>VI.Vrozené schopnosti, ochota, charakter</t>
  </si>
  <si>
    <t>Testační zařízení:</t>
  </si>
  <si>
    <t>číslo koně</t>
  </si>
  <si>
    <t>poř.číslo</t>
  </si>
  <si>
    <t>jméno koně</t>
  </si>
  <si>
    <t>Původ</t>
  </si>
  <si>
    <t>dat. naroz.</t>
  </si>
  <si>
    <t>Datum:</t>
  </si>
  <si>
    <t>Majitel koně:</t>
  </si>
  <si>
    <t>pořadové číslo:</t>
  </si>
  <si>
    <t>I. Typ a pohlavní výraz</t>
  </si>
  <si>
    <t>II. Stavba těla - ad 1</t>
  </si>
  <si>
    <t>III. Výcvik - ad 2</t>
  </si>
  <si>
    <t xml:space="preserve">IV. Mechanika pohybu </t>
  </si>
  <si>
    <t xml:space="preserve"> při drezurní úloze</t>
  </si>
  <si>
    <t>a) krok</t>
  </si>
  <si>
    <t>b) klus</t>
  </si>
  <si>
    <t>c) cval</t>
  </si>
  <si>
    <t>Průměr (a,b,c)</t>
  </si>
  <si>
    <t xml:space="preserve">V. Ochota, charakter </t>
  </si>
  <si>
    <t>VI. Vrozené schopnosti</t>
  </si>
  <si>
    <t>VII. Skokové vlohy</t>
  </si>
  <si>
    <t>a) Skok ve volnosti</t>
  </si>
  <si>
    <t>b) Kavaletová řada</t>
  </si>
  <si>
    <t>c) Postupová řada</t>
  </si>
  <si>
    <t>VIII. Připravenost</t>
  </si>
  <si>
    <t>VÝSLEDEK CELKEM</t>
  </si>
  <si>
    <t>Hřebec</t>
  </si>
  <si>
    <t>ad 1) Stavba těla:</t>
  </si>
  <si>
    <t>Hlava</t>
  </si>
  <si>
    <t>Krk</t>
  </si>
  <si>
    <t>Plec a hřbet</t>
  </si>
  <si>
    <t>Rámec</t>
  </si>
  <si>
    <t>Přední končetiny</t>
  </si>
  <si>
    <t>Zadní končetiny</t>
  </si>
  <si>
    <t>ad 2) Výcvik:</t>
  </si>
  <si>
    <t>Temperament</t>
  </si>
  <si>
    <t>Charakter ve stáji</t>
  </si>
  <si>
    <t>Charakter pod sedlem</t>
  </si>
  <si>
    <t>Charakter při kování</t>
  </si>
  <si>
    <t>Konstituce</t>
  </si>
  <si>
    <t>Krmitelnost</t>
  </si>
  <si>
    <t>Učenlivost</t>
  </si>
  <si>
    <t>OHol.</t>
  </si>
  <si>
    <t xml:space="preserve">Hřebec     </t>
  </si>
  <si>
    <t>ZÁKLADNÍ ZKOUŠKA VÝKONNOSTI TŘÍLETÝCH HŘEBCŮ ČT</t>
  </si>
  <si>
    <t xml:space="preserve">Pavel </t>
  </si>
  <si>
    <t>Sedláček</t>
  </si>
  <si>
    <t>Miloslav</t>
  </si>
  <si>
    <t>Perníček</t>
  </si>
  <si>
    <t>Luboš</t>
  </si>
  <si>
    <t>Kozák</t>
  </si>
  <si>
    <t>Kozák Luboš</t>
  </si>
  <si>
    <t>AGEST</t>
  </si>
  <si>
    <t>923 Amarillo               61/375 Hala po 2418 Dietward - 4</t>
  </si>
  <si>
    <t>KORZÁR</t>
  </si>
  <si>
    <t>41/669</t>
  </si>
  <si>
    <t>46/24</t>
  </si>
  <si>
    <t>923 Amarillo                 Č1440 Kora po 160 Kornett</t>
  </si>
  <si>
    <t>43/385</t>
  </si>
  <si>
    <t>ARISTO GRAND</t>
  </si>
  <si>
    <t>2997 Aristo Z                43/739 Čokora po 2741 Grand Step</t>
  </si>
  <si>
    <t>Bálková Libuše, Železnice</t>
  </si>
  <si>
    <t>17/895</t>
  </si>
  <si>
    <t>CERISTO</t>
  </si>
  <si>
    <t>2997 Aristo Z               17/576 Charta po 814 Catango Z</t>
  </si>
  <si>
    <t xml:space="preserve">9/290 </t>
  </si>
  <si>
    <t>CRESCENDO V</t>
  </si>
  <si>
    <t>1085 Cascavello          Habibi po3538 Larson</t>
  </si>
  <si>
    <t>Ing. Dušan Vantroba</t>
  </si>
  <si>
    <t>11/502</t>
  </si>
  <si>
    <t>PALLIARDI</t>
  </si>
  <si>
    <t>2736 Lantaan              Pampa (PD-8) po Pedro</t>
  </si>
  <si>
    <t>Mgr. Lenka Krušinová</t>
  </si>
  <si>
    <t>17/890</t>
  </si>
  <si>
    <t>LINDT STAR</t>
  </si>
  <si>
    <t>1054 Limited                 13/892 Landa po 628 Pasqual</t>
  </si>
  <si>
    <t>17/899</t>
  </si>
  <si>
    <t>QUENTIN</t>
  </si>
  <si>
    <t>1154 Quick Lauro Z    13/560 Ditvana po 470 Dietward I-6</t>
  </si>
  <si>
    <t xml:space="preserve">17/896 </t>
  </si>
  <si>
    <t>PILÁT</t>
  </si>
  <si>
    <t>1053 Guidam Sohn      17/518 Piafa po 629 Fetyš</t>
  </si>
  <si>
    <t>17/897</t>
  </si>
  <si>
    <t>CHODEC</t>
  </si>
  <si>
    <t>1053 Guidam Sohn      Charity po Centgraf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</si>
</sst>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0"/>
    <numFmt numFmtId="171" formatCode="0.0000000"/>
    <numFmt numFmtId="172" formatCode="0.00000"/>
    <numFmt numFmtId="173" formatCode="0.00000000"/>
    <numFmt numFmtId="174" formatCode="_-* #,##0.0\ _K_č_-;\-* #,##0.0\ _K_č_-;_-* &quot;-&quot;??\ _K_č_-;_-@_-"/>
    <numFmt numFmtId="175" formatCode="_-* #,##0\ _K_č_-;\-* #,##0\ _K_č_-;_-* &quot;-&quot;??\ _K_č_-;_-@_-"/>
    <numFmt numFmtId="176" formatCode="[$-405]d\.\ mmmm\ yyyy"/>
    <numFmt numFmtId="177" formatCode="[$-F800]dddd\,\ mmmm\ dd\,\ yyyy"/>
    <numFmt numFmtId="178" formatCode="d/m/yy;@"/>
    <numFmt numFmtId="179" formatCode="#&quot; &quot;???/???"/>
  </numFmts>
  <fonts count="97">
    <font>
      <sz val="10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0"/>
      <name val="Fixedsys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Rounded MT Bold"/>
      <family val="2"/>
    </font>
    <font>
      <b/>
      <sz val="11"/>
      <name val="Arial Rounded MT Bold"/>
      <family val="2"/>
    </font>
    <font>
      <b/>
      <sz val="11"/>
      <name val="Century Schoolbook"/>
      <family val="1"/>
    </font>
    <font>
      <sz val="12"/>
      <name val="Arial Rounded MT Bold"/>
      <family val="2"/>
    </font>
    <font>
      <b/>
      <sz val="12"/>
      <name val="Arial Rounded MT Bold"/>
      <family val="2"/>
    </font>
    <font>
      <sz val="12"/>
      <name val="Book Antiqua"/>
      <family val="1"/>
    </font>
    <font>
      <sz val="11"/>
      <name val="Arial CE"/>
      <family val="2"/>
    </font>
    <font>
      <b/>
      <sz val="14"/>
      <name val="Arial Rounded MT Bold"/>
      <family val="2"/>
    </font>
    <font>
      <sz val="14"/>
      <name val="Arial Rounded MT Bold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2"/>
      <name val="Britannic Bold"/>
      <family val="2"/>
    </font>
    <font>
      <b/>
      <sz val="14"/>
      <name val="Arial CE"/>
      <family val="2"/>
    </font>
    <font>
      <sz val="8"/>
      <name val="Arial CE"/>
      <family val="2"/>
    </font>
    <font>
      <sz val="8"/>
      <name val="Arial Rounded MT Bold"/>
      <family val="2"/>
    </font>
    <font>
      <sz val="8"/>
      <name val="Book Antiqua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Fixedsys"/>
      <family val="2"/>
    </font>
    <font>
      <b/>
      <sz val="20"/>
      <name val="Century Schoolbook"/>
      <family val="1"/>
    </font>
    <font>
      <b/>
      <sz val="11"/>
      <name val="Arial CE"/>
      <family val="2"/>
    </font>
    <font>
      <b/>
      <sz val="14"/>
      <name val="Century Schoolbook"/>
      <family val="1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4"/>
      <name val="Arial CE"/>
      <family val="2"/>
    </font>
    <font>
      <u val="single"/>
      <sz val="14"/>
      <name val="Arial CE"/>
      <family val="2"/>
    </font>
    <font>
      <sz val="14"/>
      <name val="Arial CE"/>
      <family val="2"/>
    </font>
    <font>
      <u val="single"/>
      <sz val="10"/>
      <name val="Arial CE"/>
      <family val="2"/>
    </font>
    <font>
      <b/>
      <sz val="20"/>
      <name val="Arial Rounded MT Bold"/>
      <family val="2"/>
    </font>
    <font>
      <b/>
      <sz val="18"/>
      <name val="Century Schoolbook"/>
      <family val="1"/>
    </font>
    <font>
      <b/>
      <sz val="12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8"/>
      <color indexed="9"/>
      <name val="Arial CE"/>
      <family val="0"/>
    </font>
    <font>
      <sz val="8"/>
      <color indexed="9"/>
      <name val="Arial Rounded MT Bold"/>
      <family val="2"/>
    </font>
    <font>
      <sz val="10"/>
      <color indexed="9"/>
      <name val="Arial CE"/>
      <family val="2"/>
    </font>
    <font>
      <sz val="8"/>
      <color indexed="9"/>
      <name val="Book Antiqua"/>
      <family val="1"/>
    </font>
    <font>
      <b/>
      <sz val="14"/>
      <name val="Britannic Bold"/>
      <family val="2"/>
    </font>
    <font>
      <sz val="10"/>
      <color indexed="9"/>
      <name val="Fixedsys"/>
      <family val="2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6"/>
      <name val="Arial Rounded MT Bold"/>
      <family val="2"/>
    </font>
    <font>
      <b/>
      <sz val="12"/>
      <name val="Century Schoolbook"/>
      <family val="1"/>
    </font>
    <font>
      <b/>
      <sz val="9"/>
      <name val="Comic Sans MS"/>
      <family val="4"/>
    </font>
    <font>
      <b/>
      <sz val="18"/>
      <name val="Arial Rounded MT Bold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thin"/>
      <right style="thin"/>
      <top style="thin"/>
      <bottom style="thin"/>
      <diagonal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ck"/>
      <bottom style="thin"/>
      <diagonal style="thin"/>
    </border>
    <border diagonalUp="1">
      <left style="thin"/>
      <right style="thin"/>
      <top style="thin"/>
      <bottom style="thick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>
        <color indexed="8"/>
      </right>
      <top style="thin"/>
      <bottom style="thick"/>
    </border>
    <border diagonalUp="1">
      <left>
        <color indexed="63"/>
      </left>
      <right style="thin"/>
      <top>
        <color indexed="63"/>
      </top>
      <bottom style="thick"/>
      <diagonal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>
        <color indexed="8"/>
      </right>
      <top style="thick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3" fillId="19" borderId="0" applyNumberFormat="0" applyBorder="0" applyAlignment="0" applyProtection="0"/>
    <xf numFmtId="0" fontId="8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4" borderId="8" applyNumberFormat="0" applyAlignment="0" applyProtection="0"/>
    <xf numFmtId="0" fontId="94" fillId="25" borderId="8" applyNumberFormat="0" applyAlignment="0" applyProtection="0"/>
    <xf numFmtId="0" fontId="95" fillId="25" borderId="9" applyNumberFormat="0" applyAlignment="0" applyProtection="0"/>
    <xf numFmtId="0" fontId="96" fillId="0" borderId="0" applyNumberFormat="0" applyFill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</cellStyleXfs>
  <cellXfs count="5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justify"/>
    </xf>
    <xf numFmtId="14" fontId="0" fillId="0" borderId="11" xfId="0" applyNumberForma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166" fontId="1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justify" vertic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/>
      <protection locked="0"/>
    </xf>
    <xf numFmtId="0" fontId="30" fillId="0" borderId="15" xfId="0" applyFont="1" applyBorder="1" applyAlignment="1" applyProtection="1">
      <alignment horizontal="justify" vertic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justify"/>
      <protection/>
    </xf>
    <xf numFmtId="0" fontId="37" fillId="0" borderId="18" xfId="0" applyFont="1" applyBorder="1" applyAlignment="1" applyProtection="1">
      <alignment horizontal="center" vertical="justify"/>
      <protection/>
    </xf>
    <xf numFmtId="0" fontId="29" fillId="0" borderId="14" xfId="0" applyFont="1" applyBorder="1" applyAlignment="1" applyProtection="1">
      <alignment/>
      <protection/>
    </xf>
    <xf numFmtId="0" fontId="29" fillId="0" borderId="14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9" fillId="0" borderId="15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/>
      <protection/>
    </xf>
    <xf numFmtId="0" fontId="17" fillId="0" borderId="19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16" fillId="0" borderId="12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left"/>
      <protection/>
    </xf>
    <xf numFmtId="0" fontId="16" fillId="0" borderId="21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6" fillId="0" borderId="2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left" vertical="justify"/>
      <protection/>
    </xf>
    <xf numFmtId="0" fontId="23" fillId="0" borderId="20" xfId="0" applyFont="1" applyBorder="1" applyAlignment="1" applyProtection="1">
      <alignment horizontal="left" vertical="justify"/>
      <protection/>
    </xf>
    <xf numFmtId="0" fontId="18" fillId="0" borderId="25" xfId="0" applyFont="1" applyBorder="1" applyAlignment="1" applyProtection="1">
      <alignment horizontal="left" vertical="justify"/>
      <protection/>
    </xf>
    <xf numFmtId="0" fontId="0" fillId="0" borderId="20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18" fillId="0" borderId="21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justify" vertical="top"/>
      <protection/>
    </xf>
    <xf numFmtId="164" fontId="6" fillId="32" borderId="11" xfId="0" applyNumberFormat="1" applyFont="1" applyFill="1" applyBorder="1" applyAlignment="1" applyProtection="1">
      <alignment horizontal="center"/>
      <protection/>
    </xf>
    <xf numFmtId="0" fontId="0" fillId="32" borderId="11" xfId="0" applyFill="1" applyBorder="1" applyAlignment="1" applyProtection="1">
      <alignment horizontal="center"/>
      <protection/>
    </xf>
    <xf numFmtId="2" fontId="1" fillId="32" borderId="27" xfId="0" applyNumberFormat="1" applyFont="1" applyFill="1" applyBorder="1" applyAlignment="1" applyProtection="1">
      <alignment/>
      <protection/>
    </xf>
    <xf numFmtId="0" fontId="0" fillId="32" borderId="27" xfId="0" applyFill="1" applyBorder="1" applyAlignment="1" applyProtection="1">
      <alignment/>
      <protection/>
    </xf>
    <xf numFmtId="2" fontId="20" fillId="32" borderId="27" xfId="0" applyNumberFormat="1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/>
      <protection/>
    </xf>
    <xf numFmtId="164" fontId="5" fillId="32" borderId="11" xfId="0" applyNumberFormat="1" applyFont="1" applyFill="1" applyBorder="1" applyAlignment="1" applyProtection="1">
      <alignment horizontal="center"/>
      <protection/>
    </xf>
    <xf numFmtId="0" fontId="2" fillId="32" borderId="11" xfId="0" applyFont="1" applyFill="1" applyBorder="1" applyAlignment="1" applyProtection="1">
      <alignment horizontal="center"/>
      <protection/>
    </xf>
    <xf numFmtId="2" fontId="6" fillId="32" borderId="11" xfId="0" applyNumberFormat="1" applyFont="1" applyFill="1" applyBorder="1" applyAlignment="1" applyProtection="1">
      <alignment horizontal="center"/>
      <protection/>
    </xf>
    <xf numFmtId="2" fontId="1" fillId="32" borderId="11" xfId="0" applyNumberFormat="1" applyFont="1" applyFill="1" applyBorder="1" applyAlignment="1" applyProtection="1">
      <alignment horizontal="center"/>
      <protection/>
    </xf>
    <xf numFmtId="2" fontId="0" fillId="32" borderId="11" xfId="0" applyNumberForma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justify"/>
      <protection/>
    </xf>
    <xf numFmtId="0" fontId="27" fillId="0" borderId="11" xfId="0" applyFont="1" applyBorder="1" applyAlignment="1" applyProtection="1">
      <alignment horizontal="center" vertical="justify"/>
      <protection/>
    </xf>
    <xf numFmtId="0" fontId="3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9" fillId="0" borderId="11" xfId="0" applyFont="1" applyBorder="1" applyAlignment="1" applyProtection="1">
      <alignment horizontal="left"/>
      <protection/>
    </xf>
    <xf numFmtId="0" fontId="40" fillId="0" borderId="11" xfId="0" applyFont="1" applyBorder="1" applyAlignment="1" applyProtection="1">
      <alignment horizontal="justify" vertical="center"/>
      <protection/>
    </xf>
    <xf numFmtId="14" fontId="41" fillId="0" borderId="11" xfId="0" applyNumberFormat="1" applyFont="1" applyBorder="1" applyAlignment="1" applyProtection="1">
      <alignment horizontal="left"/>
      <protection/>
    </xf>
    <xf numFmtId="14" fontId="42" fillId="0" borderId="11" xfId="0" applyNumberFormat="1" applyFont="1" applyBorder="1" applyAlignment="1" applyProtection="1">
      <alignment/>
      <protection/>
    </xf>
    <xf numFmtId="164" fontId="39" fillId="0" borderId="11" xfId="0" applyNumberFormat="1" applyFont="1" applyBorder="1" applyAlignment="1" applyProtection="1">
      <alignment horizontal="center"/>
      <protection/>
    </xf>
    <xf numFmtId="14" fontId="42" fillId="0" borderId="11" xfId="0" applyNumberFormat="1" applyFont="1" applyBorder="1" applyAlignment="1" applyProtection="1">
      <alignment horizontal="left"/>
      <protection/>
    </xf>
    <xf numFmtId="0" fontId="41" fillId="0" borderId="11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justify" vertical="top"/>
      <protection locked="0"/>
    </xf>
    <xf numFmtId="0" fontId="0" fillId="0" borderId="15" xfId="0" applyBorder="1" applyAlignment="1" applyProtection="1">
      <alignment/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left"/>
      <protection locked="0"/>
    </xf>
    <xf numFmtId="0" fontId="19" fillId="0" borderId="20" xfId="0" applyFont="1" applyBorder="1" applyAlignment="1" applyProtection="1">
      <alignment horizontal="left"/>
      <protection locked="0"/>
    </xf>
    <xf numFmtId="164" fontId="3" fillId="32" borderId="11" xfId="0" applyNumberFormat="1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justify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justify" vertical="top"/>
      <protection locked="0"/>
    </xf>
    <xf numFmtId="0" fontId="34" fillId="0" borderId="22" xfId="0" applyFont="1" applyBorder="1" applyAlignment="1" applyProtection="1">
      <alignment horizontal="justify" vertical="top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right"/>
      <protection locked="0"/>
    </xf>
    <xf numFmtId="14" fontId="1" fillId="0" borderId="30" xfId="0" applyNumberFormat="1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 horizontal="right"/>
      <protection locked="0"/>
    </xf>
    <xf numFmtId="0" fontId="9" fillId="0" borderId="14" xfId="0" applyFont="1" applyBorder="1" applyAlignment="1" applyProtection="1">
      <alignment horizontal="right" vertical="justify"/>
      <protection locked="0"/>
    </xf>
    <xf numFmtId="0" fontId="21" fillId="0" borderId="33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justify" vertical="top"/>
      <protection locked="0"/>
    </xf>
    <xf numFmtId="0" fontId="9" fillId="0" borderId="15" xfId="0" applyFont="1" applyBorder="1" applyAlignment="1" applyProtection="1">
      <alignment horizontal="right" vertical="justify"/>
      <protection locked="0"/>
    </xf>
    <xf numFmtId="0" fontId="6" fillId="0" borderId="31" xfId="0" applyFont="1" applyBorder="1" applyAlignment="1" applyProtection="1">
      <alignment horizontal="center"/>
      <protection locked="0"/>
    </xf>
    <xf numFmtId="1" fontId="6" fillId="0" borderId="31" xfId="0" applyNumberFormat="1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right"/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right" vertical="justify"/>
      <protection locked="0"/>
    </xf>
    <xf numFmtId="164" fontId="6" fillId="0" borderId="31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166" fontId="21" fillId="0" borderId="31" xfId="0" applyNumberFormat="1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right" vertical="justify"/>
      <protection/>
    </xf>
    <xf numFmtId="0" fontId="1" fillId="0" borderId="34" xfId="0" applyFont="1" applyBorder="1" applyAlignment="1" applyProtection="1">
      <alignment horizontal="center"/>
      <protection/>
    </xf>
    <xf numFmtId="0" fontId="18" fillId="0" borderId="25" xfId="0" applyFont="1" applyBorder="1" applyAlignment="1" applyProtection="1">
      <alignment horizontal="right" vertical="justify"/>
      <protection/>
    </xf>
    <xf numFmtId="0" fontId="18" fillId="0" borderId="21" xfId="0" applyFont="1" applyBorder="1" applyAlignment="1" applyProtection="1">
      <alignment horizontal="right"/>
      <protection/>
    </xf>
    <xf numFmtId="175" fontId="0" fillId="0" borderId="0" xfId="34" applyNumberFormat="1" applyFont="1" applyAlignment="1" applyProtection="1">
      <alignment horizontal="right"/>
      <protection/>
    </xf>
    <xf numFmtId="0" fontId="18" fillId="0" borderId="21" xfId="0" applyFont="1" applyBorder="1" applyAlignment="1" applyProtection="1">
      <alignment horizontal="right" vertical="center"/>
      <protection/>
    </xf>
    <xf numFmtId="0" fontId="18" fillId="0" borderId="26" xfId="0" applyFont="1" applyBorder="1" applyAlignment="1" applyProtection="1">
      <alignment horizontal="right"/>
      <protection/>
    </xf>
    <xf numFmtId="175" fontId="0" fillId="0" borderId="0" xfId="0" applyNumberFormat="1" applyAlignment="1" applyProtection="1">
      <alignment/>
      <protection/>
    </xf>
    <xf numFmtId="0" fontId="0" fillId="0" borderId="35" xfId="0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justify" vertical="top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right" vertical="justify"/>
      <protection locked="0"/>
    </xf>
    <xf numFmtId="0" fontId="21" fillId="0" borderId="25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right"/>
      <protection locked="0"/>
    </xf>
    <xf numFmtId="0" fontId="0" fillId="0" borderId="22" xfId="0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right" vertical="justify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6" fillId="0" borderId="37" xfId="0" applyFont="1" applyBorder="1" applyAlignment="1" applyProtection="1">
      <alignment horizontal="center"/>
      <protection locked="0"/>
    </xf>
    <xf numFmtId="1" fontId="6" fillId="0" borderId="37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left"/>
      <protection locked="0"/>
    </xf>
    <xf numFmtId="0" fontId="0" fillId="0" borderId="39" xfId="0" applyBorder="1" applyAlignment="1" applyProtection="1">
      <alignment/>
      <protection locked="0"/>
    </xf>
    <xf numFmtId="0" fontId="19" fillId="0" borderId="40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/>
      <protection locked="0"/>
    </xf>
    <xf numFmtId="164" fontId="6" fillId="0" borderId="37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166" fontId="21" fillId="0" borderId="37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 hidden="1"/>
    </xf>
    <xf numFmtId="0" fontId="44" fillId="0" borderId="20" xfId="0" applyFont="1" applyBorder="1" applyAlignment="1" applyProtection="1">
      <alignment horizontal="left" vertical="justify"/>
      <protection hidden="1"/>
    </xf>
    <xf numFmtId="0" fontId="45" fillId="0" borderId="20" xfId="0" applyFont="1" applyBorder="1" applyAlignment="1" applyProtection="1">
      <alignment horizontal="left"/>
      <protection hidden="1"/>
    </xf>
    <xf numFmtId="175" fontId="43" fillId="0" borderId="0" xfId="34" applyNumberFormat="1" applyFont="1" applyAlignment="1" applyProtection="1">
      <alignment horizontal="right"/>
      <protection hidden="1"/>
    </xf>
    <xf numFmtId="0" fontId="46" fillId="0" borderId="20" xfId="0" applyFont="1" applyBorder="1" applyAlignment="1" applyProtection="1">
      <alignment horizontal="left"/>
      <protection hidden="1"/>
    </xf>
    <xf numFmtId="0" fontId="43" fillId="0" borderId="0" xfId="0" applyFont="1" applyAlignment="1" applyProtection="1">
      <alignment horizontal="right"/>
      <protection hidden="1"/>
    </xf>
    <xf numFmtId="0" fontId="44" fillId="0" borderId="20" xfId="0" applyFont="1" applyBorder="1" applyAlignment="1" applyProtection="1">
      <alignment horizontal="left" vertical="center"/>
      <protection hidden="1"/>
    </xf>
    <xf numFmtId="0" fontId="44" fillId="0" borderId="20" xfId="0" applyFont="1" applyBorder="1" applyAlignment="1" applyProtection="1">
      <alignment horizontal="left"/>
      <protection hidden="1"/>
    </xf>
    <xf numFmtId="0" fontId="43" fillId="0" borderId="16" xfId="0" applyFont="1" applyBorder="1" applyAlignment="1" applyProtection="1">
      <alignment horizontal="left"/>
      <protection hidden="1"/>
    </xf>
    <xf numFmtId="175" fontId="43" fillId="0" borderId="0" xfId="0" applyNumberFormat="1" applyFont="1" applyAlignment="1" applyProtection="1">
      <alignment/>
      <protection hidden="1"/>
    </xf>
    <xf numFmtId="0" fontId="21" fillId="0" borderId="15" xfId="0" applyFont="1" applyBorder="1" applyAlignment="1" applyProtection="1">
      <alignment horizontal="center"/>
      <protection/>
    </xf>
    <xf numFmtId="2" fontId="47" fillId="33" borderId="27" xfId="0" applyNumberFormat="1" applyFont="1" applyFill="1" applyBorder="1" applyAlignment="1" applyProtection="1">
      <alignment horizontal="center"/>
      <protection/>
    </xf>
    <xf numFmtId="0" fontId="45" fillId="0" borderId="15" xfId="0" applyFont="1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/>
    </xf>
    <xf numFmtId="1" fontId="45" fillId="0" borderId="11" xfId="0" applyNumberFormat="1" applyFont="1" applyBorder="1" applyAlignment="1" applyProtection="1">
      <alignment/>
      <protection/>
    </xf>
    <xf numFmtId="1" fontId="45" fillId="0" borderId="14" xfId="0" applyNumberFormat="1" applyFont="1" applyBorder="1" applyAlignment="1" applyProtection="1">
      <alignment/>
      <protection/>
    </xf>
    <xf numFmtId="1" fontId="48" fillId="32" borderId="27" xfId="0" applyNumberFormat="1" applyFont="1" applyFill="1" applyBorder="1" applyAlignment="1" applyProtection="1">
      <alignment horizontal="center" vertical="center"/>
      <protection/>
    </xf>
    <xf numFmtId="1" fontId="48" fillId="32" borderId="41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justify"/>
      <protection/>
    </xf>
    <xf numFmtId="14" fontId="15" fillId="0" borderId="16" xfId="0" applyNumberFormat="1" applyFont="1" applyBorder="1" applyAlignment="1" applyProtection="1">
      <alignment horizontal="left"/>
      <protection/>
    </xf>
    <xf numFmtId="0" fontId="15" fillId="0" borderId="16" xfId="0" applyFont="1" applyBorder="1" applyAlignment="1" applyProtection="1">
      <alignment horizontal="left"/>
      <protection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right" vertical="justify"/>
      <protection/>
    </xf>
    <xf numFmtId="0" fontId="9" fillId="0" borderId="15" xfId="0" applyFont="1" applyBorder="1" applyAlignment="1" applyProtection="1">
      <alignment horizontal="justify" vertical="top"/>
      <protection/>
    </xf>
    <xf numFmtId="0" fontId="9" fillId="0" borderId="15" xfId="0" applyFont="1" applyBorder="1" applyAlignment="1" applyProtection="1">
      <alignment horizontal="right" vertical="justify"/>
      <protection/>
    </xf>
    <xf numFmtId="0" fontId="6" fillId="0" borderId="31" xfId="0" applyFont="1" applyBorder="1" applyAlignment="1" applyProtection="1">
      <alignment horizontal="center"/>
      <protection/>
    </xf>
    <xf numFmtId="1" fontId="6" fillId="0" borderId="31" xfId="0" applyNumberFormat="1" applyFont="1" applyBorder="1" applyAlignment="1" applyProtection="1">
      <alignment horizontal="center"/>
      <protection/>
    </xf>
    <xf numFmtId="164" fontId="6" fillId="0" borderId="31" xfId="0" applyNumberFormat="1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166" fontId="21" fillId="0" borderId="31" xfId="0" applyNumberFormat="1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justify"/>
      <protection/>
    </xf>
    <xf numFmtId="0" fontId="15" fillId="0" borderId="12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16" fillId="0" borderId="12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16" fillId="0" borderId="2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6" fillId="0" borderId="22" xfId="0" applyFont="1" applyBorder="1" applyAlignment="1" applyProtection="1">
      <alignment horizontal="right"/>
      <protection/>
    </xf>
    <xf numFmtId="0" fontId="11" fillId="0" borderId="24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 vertical="center"/>
      <protection/>
    </xf>
    <xf numFmtId="0" fontId="21" fillId="0" borderId="25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28" fillId="0" borderId="21" xfId="0" applyFont="1" applyBorder="1" applyAlignment="1" applyProtection="1">
      <alignment horizontal="justify" vertical="center"/>
      <protection locked="0"/>
    </xf>
    <xf numFmtId="0" fontId="30" fillId="0" borderId="25" xfId="0" applyFont="1" applyBorder="1" applyAlignment="1" applyProtection="1">
      <alignment horizontal="justify" vertical="center"/>
      <protection locked="0"/>
    </xf>
    <xf numFmtId="0" fontId="38" fillId="0" borderId="21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9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justify" textRotation="45"/>
      <protection/>
    </xf>
    <xf numFmtId="164" fontId="39" fillId="0" borderId="33" xfId="0" applyNumberFormat="1" applyFont="1" applyBorder="1" applyAlignment="1" applyProtection="1">
      <alignment horizontal="center"/>
      <protection/>
    </xf>
    <xf numFmtId="2" fontId="50" fillId="0" borderId="18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2" fontId="21" fillId="0" borderId="15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left" vertical="justify"/>
      <protection/>
    </xf>
    <xf numFmtId="0" fontId="38" fillId="0" borderId="11" xfId="0" applyFont="1" applyBorder="1" applyAlignment="1" applyProtection="1">
      <alignment horizontal="justify" vertical="center"/>
      <protection locked="0"/>
    </xf>
    <xf numFmtId="0" fontId="51" fillId="0" borderId="18" xfId="0" applyFont="1" applyBorder="1" applyAlignment="1" applyProtection="1">
      <alignment horizontal="center" vertical="justify"/>
      <protection/>
    </xf>
    <xf numFmtId="0" fontId="0" fillId="0" borderId="0" xfId="0" applyFont="1" applyAlignment="1">
      <alignment/>
    </xf>
    <xf numFmtId="0" fontId="29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0" fillId="0" borderId="14" xfId="0" applyFont="1" applyBorder="1" applyAlignment="1" applyProtection="1">
      <alignment horizontal="justify" vertical="center"/>
      <protection/>
    </xf>
    <xf numFmtId="14" fontId="41" fillId="0" borderId="14" xfId="0" applyNumberFormat="1" applyFont="1" applyBorder="1" applyAlignment="1" applyProtection="1">
      <alignment horizontal="left"/>
      <protection/>
    </xf>
    <xf numFmtId="14" fontId="42" fillId="0" borderId="14" xfId="0" applyNumberFormat="1" applyFont="1" applyBorder="1" applyAlignment="1" applyProtection="1">
      <alignment/>
      <protection/>
    </xf>
    <xf numFmtId="164" fontId="39" fillId="0" borderId="14" xfId="0" applyNumberFormat="1" applyFont="1" applyBorder="1" applyAlignment="1" applyProtection="1">
      <alignment horizontal="center"/>
      <protection/>
    </xf>
    <xf numFmtId="164" fontId="39" fillId="0" borderId="19" xfId="0" applyNumberFormat="1" applyFont="1" applyBorder="1" applyAlignment="1" applyProtection="1">
      <alignment horizontal="center"/>
      <protection/>
    </xf>
    <xf numFmtId="2" fontId="50" fillId="0" borderId="42" xfId="0" applyNumberFormat="1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 locked="0"/>
    </xf>
    <xf numFmtId="3" fontId="21" fillId="0" borderId="15" xfId="0" applyNumberFormat="1" applyFont="1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 horizontal="center" vertical="justify" textRotation="45"/>
      <protection/>
    </xf>
    <xf numFmtId="0" fontId="22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4" fillId="0" borderId="20" xfId="0" applyFont="1" applyBorder="1" applyAlignment="1" applyProtection="1">
      <alignment horizontal="left" vertical="justify"/>
      <protection/>
    </xf>
    <xf numFmtId="0" fontId="45" fillId="0" borderId="20" xfId="0" applyFont="1" applyBorder="1" applyAlignment="1" applyProtection="1">
      <alignment horizontal="left"/>
      <protection/>
    </xf>
    <xf numFmtId="175" fontId="45" fillId="0" borderId="0" xfId="34" applyNumberFormat="1" applyFont="1" applyAlignment="1" applyProtection="1">
      <alignment horizontal="right"/>
      <protection/>
    </xf>
    <xf numFmtId="0" fontId="46" fillId="0" borderId="20" xfId="0" applyFont="1" applyBorder="1" applyAlignment="1" applyProtection="1">
      <alignment horizontal="left"/>
      <protection/>
    </xf>
    <xf numFmtId="0" fontId="44" fillId="0" borderId="20" xfId="0" applyFont="1" applyBorder="1" applyAlignment="1" applyProtection="1">
      <alignment horizontal="left" vertical="center"/>
      <protection/>
    </xf>
    <xf numFmtId="0" fontId="44" fillId="0" borderId="20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left"/>
      <protection/>
    </xf>
    <xf numFmtId="175" fontId="45" fillId="0" borderId="0" xfId="0" applyNumberFormat="1" applyFont="1" applyAlignment="1" applyProtection="1">
      <alignment/>
      <protection/>
    </xf>
    <xf numFmtId="0" fontId="30" fillId="34" borderId="18" xfId="0" applyFont="1" applyFill="1" applyBorder="1" applyAlignment="1" applyProtection="1">
      <alignment horizontal="center" vertical="justify"/>
      <protection/>
    </xf>
    <xf numFmtId="0" fontId="6" fillId="0" borderId="11" xfId="0" applyFont="1" applyBorder="1" applyAlignment="1" applyProtection="1">
      <alignment horizontal="justify" vertical="justify"/>
      <protection locked="0"/>
    </xf>
    <xf numFmtId="0" fontId="0" fillId="0" borderId="0" xfId="0" applyAlignment="1">
      <alignment textRotation="45"/>
    </xf>
    <xf numFmtId="0" fontId="0" fillId="0" borderId="11" xfId="0" applyBorder="1" applyAlignment="1">
      <alignment textRotation="45"/>
    </xf>
    <xf numFmtId="164" fontId="50" fillId="0" borderId="1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9" fillId="0" borderId="43" xfId="0" applyFont="1" applyBorder="1" applyAlignment="1">
      <alignment/>
    </xf>
    <xf numFmtId="164" fontId="13" fillId="0" borderId="43" xfId="0" applyNumberFormat="1" applyFont="1" applyBorder="1" applyAlignment="1">
      <alignment horizontal="center"/>
    </xf>
    <xf numFmtId="166" fontId="29" fillId="0" borderId="43" xfId="0" applyNumberFormat="1" applyFont="1" applyBorder="1" applyAlignment="1">
      <alignment/>
    </xf>
    <xf numFmtId="0" fontId="29" fillId="0" borderId="43" xfId="0" applyFont="1" applyBorder="1" applyAlignment="1" applyProtection="1">
      <alignment/>
      <protection hidden="1"/>
    </xf>
    <xf numFmtId="164" fontId="13" fillId="0" borderId="43" xfId="0" applyNumberFormat="1" applyFont="1" applyBorder="1" applyAlignment="1" applyProtection="1">
      <alignment horizontal="center"/>
      <protection hidden="1"/>
    </xf>
    <xf numFmtId="0" fontId="29" fillId="0" borderId="11" xfId="0" applyFont="1" applyBorder="1" applyAlignment="1">
      <alignment horizontal="center"/>
    </xf>
    <xf numFmtId="0" fontId="13" fillId="0" borderId="0" xfId="0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78" fontId="30" fillId="0" borderId="14" xfId="0" applyNumberFormat="1" applyFont="1" applyBorder="1" applyAlignment="1" applyProtection="1">
      <alignment horizontal="justify" vertical="top"/>
      <protection locked="0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49" fontId="28" fillId="0" borderId="21" xfId="0" applyNumberFormat="1" applyFont="1" applyBorder="1" applyAlignment="1" applyProtection="1">
      <alignment horizontal="justify" vertical="center"/>
      <protection locked="0"/>
    </xf>
    <xf numFmtId="0" fontId="30" fillId="0" borderId="25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wrapText="1"/>
    </xf>
    <xf numFmtId="0" fontId="52" fillId="0" borderId="0" xfId="0" applyFont="1" applyBorder="1" applyAlignment="1" applyProtection="1">
      <alignment horizontal="justify" vertical="center" wrapText="1"/>
      <protection locked="0"/>
    </xf>
    <xf numFmtId="178" fontId="30" fillId="0" borderId="14" xfId="0" applyNumberFormat="1" applyFont="1" applyBorder="1" applyAlignment="1" applyProtection="1">
      <alignment horizontal="justify" vertical="top"/>
      <protection/>
    </xf>
    <xf numFmtId="178" fontId="30" fillId="0" borderId="14" xfId="0" applyNumberFormat="1" applyFont="1" applyBorder="1" applyAlignment="1" applyProtection="1">
      <alignment horizontal="justify" vertical="top" wrapText="1"/>
      <protection locked="0"/>
    </xf>
    <xf numFmtId="178" fontId="30" fillId="0" borderId="29" xfId="0" applyNumberFormat="1" applyFont="1" applyBorder="1" applyAlignment="1" applyProtection="1">
      <alignment horizontal="justify" vertical="top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78" fontId="52" fillId="0" borderId="0" xfId="0" applyNumberFormat="1" applyFont="1" applyBorder="1" applyAlignment="1" applyProtection="1">
      <alignment horizontal="justify" vertical="top" wrapText="1"/>
      <protection locked="0"/>
    </xf>
    <xf numFmtId="49" fontId="52" fillId="0" borderId="0" xfId="0" applyNumberFormat="1" applyFont="1" applyBorder="1" applyAlignment="1" applyProtection="1">
      <alignment horizontal="justify" vertical="center"/>
      <protection locked="0"/>
    </xf>
    <xf numFmtId="179" fontId="52" fillId="0" borderId="0" xfId="0" applyNumberFormat="1" applyFont="1" applyBorder="1" applyAlignment="1" applyProtection="1">
      <alignment horizontal="justify" vertical="center"/>
      <protection locked="0"/>
    </xf>
    <xf numFmtId="179" fontId="38" fillId="0" borderId="15" xfId="0" applyNumberFormat="1" applyFont="1" applyBorder="1" applyAlignment="1" applyProtection="1">
      <alignment horizontal="justify" vertical="center"/>
      <protection locked="0"/>
    </xf>
    <xf numFmtId="179" fontId="6" fillId="0" borderId="11" xfId="0" applyNumberFormat="1" applyFont="1" applyBorder="1" applyAlignment="1">
      <alignment horizontal="left"/>
    </xf>
    <xf numFmtId="179" fontId="49" fillId="0" borderId="11" xfId="0" applyNumberFormat="1" applyFont="1" applyBorder="1" applyAlignment="1" applyProtection="1">
      <alignment horizontal="left"/>
      <protection/>
    </xf>
    <xf numFmtId="179" fontId="53" fillId="0" borderId="11" xfId="0" applyNumberFormat="1" applyFont="1" applyBorder="1" applyAlignment="1" applyProtection="1">
      <alignment horizontal="left"/>
      <protection/>
    </xf>
    <xf numFmtId="0" fontId="54" fillId="0" borderId="18" xfId="0" applyFont="1" applyBorder="1" applyAlignment="1" applyProtection="1">
      <alignment horizontal="center" vertical="justify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0" fillId="0" borderId="43" xfId="0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9" fillId="0" borderId="11" xfId="0" applyFont="1" applyBorder="1" applyAlignment="1">
      <alignment wrapText="1"/>
    </xf>
    <xf numFmtId="0" fontId="59" fillId="0" borderId="33" xfId="0" applyFont="1" applyBorder="1" applyAlignment="1">
      <alignment horizontal="right" wrapText="1"/>
    </xf>
    <xf numFmtId="0" fontId="59" fillId="0" borderId="21" xfId="0" applyFont="1" applyBorder="1" applyAlignment="1">
      <alignment horizontal="center" wrapText="1"/>
    </xf>
    <xf numFmtId="0" fontId="59" fillId="0" borderId="33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25" xfId="0" applyFont="1" applyBorder="1" applyAlignment="1">
      <alignment/>
    </xf>
    <xf numFmtId="0" fontId="60" fillId="0" borderId="11" xfId="0" applyFont="1" applyBorder="1" applyAlignment="1">
      <alignment/>
    </xf>
    <xf numFmtId="0" fontId="59" fillId="0" borderId="43" xfId="0" applyFont="1" applyBorder="1" applyAlignment="1">
      <alignment/>
    </xf>
    <xf numFmtId="0" fontId="59" fillId="0" borderId="21" xfId="0" applyFont="1" applyBorder="1" applyAlignment="1">
      <alignment/>
    </xf>
    <xf numFmtId="0" fontId="60" fillId="0" borderId="14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22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29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22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2" xfId="0" applyFont="1" applyBorder="1" applyAlignment="1">
      <alignment/>
    </xf>
    <xf numFmtId="0" fontId="58" fillId="0" borderId="33" xfId="0" applyFont="1" applyBorder="1" applyAlignment="1">
      <alignment/>
    </xf>
    <xf numFmtId="0" fontId="58" fillId="0" borderId="43" xfId="0" applyFont="1" applyBorder="1" applyAlignment="1">
      <alignment/>
    </xf>
    <xf numFmtId="0" fontId="58" fillId="0" borderId="21" xfId="0" applyFont="1" applyBorder="1" applyAlignment="1">
      <alignment/>
    </xf>
    <xf numFmtId="0" fontId="61" fillId="0" borderId="19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26" xfId="0" applyFont="1" applyBorder="1" applyAlignment="1">
      <alignment/>
    </xf>
    <xf numFmtId="0" fontId="60" fillId="0" borderId="43" xfId="0" applyFont="1" applyBorder="1" applyAlignment="1">
      <alignment/>
    </xf>
    <xf numFmtId="0" fontId="60" fillId="0" borderId="21" xfId="0" applyFont="1" applyBorder="1" applyAlignment="1">
      <alignment/>
    </xf>
    <xf numFmtId="0" fontId="61" fillId="0" borderId="33" xfId="0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26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25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25" xfId="0" applyFont="1" applyBorder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59" fillId="0" borderId="26" xfId="0" applyFont="1" applyBorder="1" applyAlignment="1">
      <alignment/>
    </xf>
    <xf numFmtId="0" fontId="62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62" fillId="0" borderId="33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49" fontId="59" fillId="0" borderId="11" xfId="0" applyNumberFormat="1" applyFont="1" applyBorder="1" applyAlignment="1">
      <alignment horizontal="center" wrapText="1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52" fillId="0" borderId="15" xfId="0" applyFont="1" applyBorder="1" applyAlignment="1" applyProtection="1">
      <alignment horizontal="justify" vertical="center"/>
      <protection locked="0"/>
    </xf>
    <xf numFmtId="0" fontId="52" fillId="0" borderId="25" xfId="0" applyFont="1" applyBorder="1" applyAlignment="1" applyProtection="1">
      <alignment horizontal="justify" vertical="center"/>
      <protection locked="0"/>
    </xf>
    <xf numFmtId="0" fontId="60" fillId="0" borderId="16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2" fontId="62" fillId="0" borderId="11" xfId="0" applyNumberFormat="1" applyFont="1" applyBorder="1" applyAlignment="1">
      <alignment horizontal="center"/>
    </xf>
    <xf numFmtId="2" fontId="62" fillId="0" borderId="43" xfId="0" applyNumberFormat="1" applyFont="1" applyBorder="1" applyAlignment="1">
      <alignment horizontal="center"/>
    </xf>
    <xf numFmtId="0" fontId="62" fillId="0" borderId="11" xfId="0" applyFont="1" applyBorder="1" applyAlignment="1">
      <alignment/>
    </xf>
    <xf numFmtId="0" fontId="62" fillId="0" borderId="21" xfId="0" applyFont="1" applyBorder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179" fontId="6" fillId="35" borderId="11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14" fontId="0" fillId="35" borderId="11" xfId="0" applyNumberFormat="1" applyFill="1" applyBorder="1" applyAlignment="1">
      <alignment horizontal="center"/>
    </xf>
    <xf numFmtId="164" fontId="6" fillId="35" borderId="11" xfId="0" applyNumberFormat="1" applyFont="1" applyFill="1" applyBorder="1" applyAlignment="1">
      <alignment horizontal="center"/>
    </xf>
    <xf numFmtId="0" fontId="52" fillId="0" borderId="0" xfId="0" applyNumberFormat="1" applyFont="1" applyBorder="1" applyAlignment="1" applyProtection="1">
      <alignment horizontal="justify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 vertical="justify"/>
      <protection/>
    </xf>
    <xf numFmtId="0" fontId="7" fillId="0" borderId="11" xfId="0" applyFont="1" applyBorder="1" applyAlignment="1" applyProtection="1">
      <alignment horizontal="center" vertical="justify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right"/>
      <protection locked="0"/>
    </xf>
    <xf numFmtId="0" fontId="6" fillId="0" borderId="44" xfId="0" applyFont="1" applyBorder="1" applyAlignment="1" applyProtection="1">
      <alignment horizontal="right"/>
      <protection locked="0"/>
    </xf>
    <xf numFmtId="0" fontId="1" fillId="0" borderId="33" xfId="0" applyFont="1" applyBorder="1" applyAlignment="1" applyProtection="1">
      <alignment horizontal="right"/>
      <protection locked="0"/>
    </xf>
    <xf numFmtId="0" fontId="1" fillId="0" borderId="44" xfId="0" applyFont="1" applyBorder="1" applyAlignment="1" applyProtection="1">
      <alignment horizontal="right"/>
      <protection locked="0"/>
    </xf>
    <xf numFmtId="0" fontId="13" fillId="0" borderId="33" xfId="0" applyFont="1" applyBorder="1" applyAlignment="1" applyProtection="1">
      <alignment horizontal="right"/>
      <protection locked="0"/>
    </xf>
    <xf numFmtId="0" fontId="13" fillId="0" borderId="44" xfId="0" applyFont="1" applyBorder="1" applyAlignment="1" applyProtection="1">
      <alignment horizontal="right"/>
      <protection locked="0"/>
    </xf>
    <xf numFmtId="0" fontId="7" fillId="0" borderId="33" xfId="0" applyFont="1" applyBorder="1" applyAlignment="1" applyProtection="1">
      <alignment horizontal="right" vertical="justify"/>
      <protection/>
    </xf>
    <xf numFmtId="0" fontId="7" fillId="0" borderId="21" xfId="0" applyFont="1" applyBorder="1" applyAlignment="1" applyProtection="1">
      <alignment horizontal="right" vertical="justify"/>
      <protection/>
    </xf>
    <xf numFmtId="0" fontId="7" fillId="0" borderId="33" xfId="0" applyFont="1" applyBorder="1" applyAlignment="1" applyProtection="1">
      <alignment horizontal="right" vertical="justify"/>
      <protection locked="0"/>
    </xf>
    <xf numFmtId="0" fontId="7" fillId="0" borderId="44" xfId="0" applyFont="1" applyBorder="1" applyAlignment="1" applyProtection="1">
      <alignment horizontal="right" vertical="justify"/>
      <protection locked="0"/>
    </xf>
    <xf numFmtId="0" fontId="7" fillId="0" borderId="33" xfId="0" applyFont="1" applyBorder="1" applyAlignment="1" applyProtection="1">
      <alignment horizontal="right"/>
      <protection locked="0"/>
    </xf>
    <xf numFmtId="0" fontId="7" fillId="0" borderId="44" xfId="0" applyFont="1" applyBorder="1" applyAlignment="1" applyProtection="1">
      <alignment horizontal="right"/>
      <protection locked="0"/>
    </xf>
    <xf numFmtId="0" fontId="12" fillId="0" borderId="33" xfId="0" applyFont="1" applyBorder="1" applyAlignment="1" applyProtection="1">
      <alignment horizontal="right"/>
      <protection locked="0"/>
    </xf>
    <xf numFmtId="0" fontId="12" fillId="0" borderId="44" xfId="0" applyFont="1" applyBorder="1" applyAlignment="1" applyProtection="1">
      <alignment horizontal="right"/>
      <protection locked="0"/>
    </xf>
    <xf numFmtId="0" fontId="6" fillId="0" borderId="45" xfId="0" applyFont="1" applyBorder="1" applyAlignment="1" applyProtection="1">
      <alignment horizontal="right"/>
      <protection locked="0"/>
    </xf>
    <xf numFmtId="0" fontId="6" fillId="0" borderId="46" xfId="0" applyFont="1" applyBorder="1" applyAlignment="1" applyProtection="1">
      <alignment horizontal="right"/>
      <protection locked="0"/>
    </xf>
    <xf numFmtId="0" fontId="8" fillId="0" borderId="33" xfId="0" applyFont="1" applyBorder="1" applyAlignment="1" applyProtection="1">
      <alignment horizontal="right"/>
      <protection locked="0"/>
    </xf>
    <xf numFmtId="0" fontId="8" fillId="0" borderId="44" xfId="0" applyFont="1" applyBorder="1" applyAlignment="1" applyProtection="1">
      <alignment horizontal="right"/>
      <protection locked="0"/>
    </xf>
    <xf numFmtId="0" fontId="11" fillId="0" borderId="33" xfId="0" applyFont="1" applyBorder="1" applyAlignment="1" applyProtection="1">
      <alignment horizontal="right" vertical="center"/>
      <protection locked="0"/>
    </xf>
    <xf numFmtId="0" fontId="11" fillId="0" borderId="44" xfId="0" applyFont="1" applyBorder="1" applyAlignment="1" applyProtection="1">
      <alignment horizontal="right" vertical="center"/>
      <protection locked="0"/>
    </xf>
    <xf numFmtId="0" fontId="11" fillId="0" borderId="33" xfId="0" applyFont="1" applyBorder="1" applyAlignment="1" applyProtection="1">
      <alignment horizontal="right"/>
      <protection locked="0"/>
    </xf>
    <xf numFmtId="0" fontId="11" fillId="0" borderId="44" xfId="0" applyFont="1" applyBorder="1" applyAlignment="1" applyProtection="1">
      <alignment horizontal="right"/>
      <protection locked="0"/>
    </xf>
    <xf numFmtId="0" fontId="33" fillId="0" borderId="20" xfId="0" applyFont="1" applyBorder="1" applyAlignment="1" applyProtection="1">
      <alignment horizontal="left" vertical="top"/>
      <protection locked="0"/>
    </xf>
    <xf numFmtId="0" fontId="33" fillId="0" borderId="0" xfId="0" applyFont="1" applyBorder="1" applyAlignment="1" applyProtection="1">
      <alignment horizontal="left" vertical="top"/>
      <protection locked="0"/>
    </xf>
    <xf numFmtId="14" fontId="1" fillId="0" borderId="47" xfId="0" applyNumberFormat="1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 applyProtection="1">
      <alignment horizontal="justify" vertical="center"/>
      <protection locked="0"/>
    </xf>
    <xf numFmtId="0" fontId="6" fillId="0" borderId="49" xfId="0" applyFont="1" applyBorder="1" applyAlignment="1" applyProtection="1">
      <alignment horizontal="justify" vertical="center"/>
      <protection locked="0"/>
    </xf>
    <xf numFmtId="0" fontId="33" fillId="0" borderId="22" xfId="0" applyFont="1" applyBorder="1" applyAlignment="1" applyProtection="1">
      <alignment horizontal="left" vertical="top"/>
      <protection locked="0"/>
    </xf>
    <xf numFmtId="0" fontId="33" fillId="0" borderId="0" xfId="0" applyFont="1" applyAlignment="1" applyProtection="1">
      <alignment horizontal="left" vertical="top"/>
      <protection locked="0"/>
    </xf>
    <xf numFmtId="0" fontId="18" fillId="0" borderId="43" xfId="0" applyFont="1" applyBorder="1" applyAlignment="1" applyProtection="1">
      <alignment horizontal="right"/>
      <protection/>
    </xf>
    <xf numFmtId="0" fontId="18" fillId="0" borderId="21" xfId="0" applyFont="1" applyBorder="1" applyAlignment="1" applyProtection="1">
      <alignment horizontal="right"/>
      <protection/>
    </xf>
    <xf numFmtId="0" fontId="33" fillId="0" borderId="20" xfId="0" applyFont="1" applyBorder="1" applyAlignment="1" applyProtection="1">
      <alignment horizontal="justify" vertical="top"/>
      <protection locked="0"/>
    </xf>
    <xf numFmtId="0" fontId="33" fillId="0" borderId="0" xfId="0" applyFont="1" applyAlignment="1" applyProtection="1">
      <alignment horizontal="justify" vertical="top"/>
      <protection locked="0"/>
    </xf>
    <xf numFmtId="0" fontId="11" fillId="0" borderId="21" xfId="0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 horizontal="right"/>
      <protection locked="0"/>
    </xf>
    <xf numFmtId="0" fontId="12" fillId="0" borderId="21" xfId="0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right"/>
      <protection locked="0"/>
    </xf>
    <xf numFmtId="0" fontId="11" fillId="0" borderId="21" xfId="0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13" fillId="0" borderId="21" xfId="0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right" vertical="justify"/>
      <protection locked="0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 horizontal="right"/>
      <protection locked="0"/>
    </xf>
    <xf numFmtId="0" fontId="6" fillId="0" borderId="33" xfId="0" applyFont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 horizontal="right"/>
      <protection/>
    </xf>
    <xf numFmtId="0" fontId="12" fillId="0" borderId="33" xfId="0" applyFont="1" applyBorder="1" applyAlignment="1" applyProtection="1">
      <alignment horizontal="right"/>
      <protection/>
    </xf>
    <xf numFmtId="0" fontId="12" fillId="0" borderId="21" xfId="0" applyFont="1" applyBorder="1" applyAlignment="1" applyProtection="1">
      <alignment horizontal="right"/>
      <protection/>
    </xf>
    <xf numFmtId="0" fontId="1" fillId="0" borderId="33" xfId="0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horizontal="right"/>
      <protection/>
    </xf>
    <xf numFmtId="0" fontId="7" fillId="0" borderId="33" xfId="0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 horizontal="right"/>
      <protection/>
    </xf>
    <xf numFmtId="0" fontId="8" fillId="0" borderId="33" xfId="0" applyFont="1" applyBorder="1" applyAlignment="1" applyProtection="1">
      <alignment horizontal="right"/>
      <protection/>
    </xf>
    <xf numFmtId="0" fontId="8" fillId="0" borderId="21" xfId="0" applyFont="1" applyBorder="1" applyAlignment="1" applyProtection="1">
      <alignment horizontal="right"/>
      <protection/>
    </xf>
    <xf numFmtId="0" fontId="6" fillId="0" borderId="45" xfId="0" applyFont="1" applyBorder="1" applyAlignment="1" applyProtection="1">
      <alignment horizontal="right"/>
      <protection/>
    </xf>
    <xf numFmtId="0" fontId="6" fillId="0" borderId="28" xfId="0" applyFont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right"/>
      <protection/>
    </xf>
    <xf numFmtId="0" fontId="13" fillId="0" borderId="21" xfId="0" applyFont="1" applyBorder="1" applyAlignment="1" applyProtection="1">
      <alignment horizontal="right"/>
      <protection/>
    </xf>
    <xf numFmtId="0" fontId="11" fillId="0" borderId="33" xfId="0" applyFont="1" applyBorder="1" applyAlignment="1" applyProtection="1">
      <alignment horizontal="right" vertical="center"/>
      <protection/>
    </xf>
    <xf numFmtId="0" fontId="11" fillId="0" borderId="21" xfId="0" applyFont="1" applyBorder="1" applyAlignment="1" applyProtection="1">
      <alignment horizontal="right" vertical="center"/>
      <protection/>
    </xf>
    <xf numFmtId="0" fontId="11" fillId="0" borderId="33" xfId="0" applyFont="1" applyBorder="1" applyAlignment="1" applyProtection="1">
      <alignment horizontal="right"/>
      <protection/>
    </xf>
    <xf numFmtId="0" fontId="11" fillId="0" borderId="21" xfId="0" applyFont="1" applyBorder="1" applyAlignment="1" applyProtection="1">
      <alignment horizontal="right"/>
      <protection/>
    </xf>
    <xf numFmtId="166" fontId="21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" fillId="0" borderId="10" xfId="0" applyFont="1" applyBorder="1" applyAlignment="1" applyProtection="1">
      <alignment horizontal="justify" vertical="center"/>
      <protection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49" xfId="0" applyFont="1" applyBorder="1" applyAlignment="1" applyProtection="1">
      <alignment horizontal="justify" vertic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3" fillId="32" borderId="14" xfId="0" applyNumberFormat="1" applyFont="1" applyFill="1" applyBorder="1" applyAlignment="1" applyProtection="1">
      <alignment horizontal="center"/>
      <protection/>
    </xf>
    <xf numFmtId="164" fontId="3" fillId="32" borderId="15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66" fontId="21" fillId="18" borderId="14" xfId="0" applyNumberFormat="1" applyFont="1" applyFill="1" applyBorder="1" applyAlignment="1" applyProtection="1">
      <alignment horizontal="center"/>
      <protection/>
    </xf>
    <xf numFmtId="166" fontId="21" fillId="18" borderId="15" xfId="0" applyNumberFormat="1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 vertical="justify"/>
      <protection/>
    </xf>
    <xf numFmtId="0" fontId="0" fillId="0" borderId="11" xfId="0" applyBorder="1" applyAlignment="1" applyProtection="1">
      <alignment horizontal="left" vertical="justify"/>
      <protection/>
    </xf>
    <xf numFmtId="0" fontId="11" fillId="0" borderId="14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166" fontId="31" fillId="18" borderId="50" xfId="0" applyNumberFormat="1" applyFont="1" applyFill="1" applyBorder="1" applyAlignment="1" applyProtection="1">
      <alignment horizontal="center"/>
      <protection/>
    </xf>
    <xf numFmtId="166" fontId="31" fillId="18" borderId="51" xfId="0" applyNumberFormat="1" applyFont="1" applyFill="1" applyBorder="1" applyAlignment="1" applyProtection="1">
      <alignment horizontal="center"/>
      <protection/>
    </xf>
    <xf numFmtId="0" fontId="21" fillId="18" borderId="14" xfId="0" applyFont="1" applyFill="1" applyBorder="1" applyAlignment="1" applyProtection="1">
      <alignment horizontal="center"/>
      <protection/>
    </xf>
    <xf numFmtId="0" fontId="21" fillId="18" borderId="15" xfId="0" applyFont="1" applyFill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left"/>
      <protection/>
    </xf>
    <xf numFmtId="0" fontId="8" fillId="0" borderId="21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left" vertical="justify"/>
      <protection/>
    </xf>
    <xf numFmtId="0" fontId="7" fillId="0" borderId="21" xfId="0" applyFont="1" applyBorder="1" applyAlignment="1" applyProtection="1">
      <alignment horizontal="left" vertical="justify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19" fillId="0" borderId="19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49" fontId="59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0" fillId="0" borderId="14" xfId="0" applyFont="1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1"/>
  <sheetViews>
    <sheetView view="pageBreakPreview" zoomScaleSheetLayoutView="100" zoomScalePageLayoutView="0" workbookViewId="0" topLeftCell="A1">
      <selection activeCell="A31" sqref="A31:IV31"/>
    </sheetView>
  </sheetViews>
  <sheetFormatPr defaultColWidth="9.00390625" defaultRowHeight="12.75"/>
  <cols>
    <col min="3" max="3" width="18.75390625" style="0" customWidth="1"/>
  </cols>
  <sheetData>
    <row r="3" spans="1:24" ht="63">
      <c r="A3" s="303"/>
      <c r="B3" s="303"/>
      <c r="C3" s="303"/>
      <c r="D3" s="323" t="str">
        <f>1!B4</f>
        <v>AGEST</v>
      </c>
      <c r="E3" s="323" t="str">
        <f>2!B25</f>
        <v>KORZÁR</v>
      </c>
      <c r="F3" s="323" t="str">
        <f>3!B25</f>
        <v>ARISTO GRAND</v>
      </c>
      <c r="G3" s="323" t="str">
        <f>4!B25</f>
        <v>CERISTO</v>
      </c>
      <c r="H3" s="323" t="str">
        <f>5!B25</f>
        <v>CRESCENDO V</v>
      </c>
      <c r="I3" s="323" t="str">
        <f>6!B25</f>
        <v>PALLIARDI</v>
      </c>
      <c r="J3" s="323" t="str">
        <f>7!B25</f>
        <v>LINDT STAR</v>
      </c>
      <c r="K3" s="323" t="str">
        <f>8!B25</f>
        <v>QUENTIN</v>
      </c>
      <c r="L3" s="323" t="str">
        <f>9!B25</f>
        <v>PILÁT</v>
      </c>
      <c r="M3" s="323" t="str">
        <f>'10'!B25</f>
        <v>CHODEC</v>
      </c>
      <c r="N3" s="323">
        <f>'11'!B25</f>
        <v>0</v>
      </c>
      <c r="O3" s="323">
        <f>'12'!B25</f>
        <v>0</v>
      </c>
      <c r="P3" s="323">
        <f>'13'!B25</f>
        <v>0</v>
      </c>
      <c r="Q3" s="323">
        <f>'14'!B25</f>
        <v>0</v>
      </c>
      <c r="R3" s="323">
        <f>'15'!B25</f>
        <v>0</v>
      </c>
      <c r="S3" s="323">
        <f>'16'!B25</f>
        <v>0</v>
      </c>
      <c r="T3" s="323">
        <f>'17'!B25</f>
        <v>0</v>
      </c>
      <c r="U3" s="323">
        <f>'18'!B25</f>
        <v>0</v>
      </c>
      <c r="V3" s="323">
        <f>'19'!B25</f>
        <v>0</v>
      </c>
      <c r="W3" s="323">
        <f>'20'!B25</f>
        <v>0</v>
      </c>
      <c r="X3" s="322"/>
    </row>
    <row r="4" spans="1:23" ht="12.75">
      <c r="A4" s="440" t="s">
        <v>3</v>
      </c>
      <c r="B4" s="440"/>
      <c r="C4" s="440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</row>
    <row r="5" spans="1:23" ht="12.75">
      <c r="A5" s="434" t="s">
        <v>7</v>
      </c>
      <c r="B5" s="434"/>
      <c r="C5" s="434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</row>
    <row r="6" spans="1:23" ht="12.75">
      <c r="A6" s="434" t="s">
        <v>9</v>
      </c>
      <c r="B6" s="434"/>
      <c r="C6" s="434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</row>
    <row r="7" spans="1:23" ht="12.75">
      <c r="A7" s="434" t="s">
        <v>8</v>
      </c>
      <c r="B7" s="434"/>
      <c r="C7" s="434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</row>
    <row r="8" spans="1:23" ht="12.75" customHeight="1">
      <c r="A8" s="438" t="s">
        <v>90</v>
      </c>
      <c r="B8" s="438"/>
      <c r="C8" s="438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</row>
    <row r="9" spans="1:23" ht="12.75" customHeight="1">
      <c r="A9" s="439" t="s">
        <v>44</v>
      </c>
      <c r="B9" s="439"/>
      <c r="C9" s="439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</row>
    <row r="10" spans="1:23" ht="12.75">
      <c r="A10" s="437" t="s">
        <v>45</v>
      </c>
      <c r="B10" s="437"/>
      <c r="C10" s="437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</row>
    <row r="11" spans="1:23" ht="12.75">
      <c r="A11" s="434" t="s">
        <v>11</v>
      </c>
      <c r="B11" s="434"/>
      <c r="C11" s="434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</row>
    <row r="12" spans="1:23" ht="12.75">
      <c r="A12" s="434" t="s">
        <v>12</v>
      </c>
      <c r="B12" s="434"/>
      <c r="C12" s="434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</row>
    <row r="13" spans="1:23" ht="12.75">
      <c r="A13" s="435" t="s">
        <v>13</v>
      </c>
      <c r="B13" s="435"/>
      <c r="C13" s="435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</row>
    <row r="14" spans="1:23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</row>
    <row r="15" spans="1:23" ht="15">
      <c r="A15" s="436" t="s">
        <v>21</v>
      </c>
      <c r="B15" s="436"/>
      <c r="C15" s="436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</row>
    <row r="16" spans="1:23" ht="15">
      <c r="A16" s="436" t="s">
        <v>22</v>
      </c>
      <c r="B16" s="436"/>
      <c r="C16" s="436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</row>
    <row r="17" spans="1:23" ht="15">
      <c r="A17" s="436" t="s">
        <v>23</v>
      </c>
      <c r="B17" s="436"/>
      <c r="C17" s="436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</row>
    <row r="18" spans="1:23" ht="15">
      <c r="A18" s="436" t="s">
        <v>24</v>
      </c>
      <c r="B18" s="436"/>
      <c r="C18" s="436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</row>
    <row r="19" spans="1:23" ht="15">
      <c r="A19" s="436" t="s">
        <v>25</v>
      </c>
      <c r="B19" s="436"/>
      <c r="C19" s="436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</row>
    <row r="20" spans="1:23" ht="15">
      <c r="A20" s="436" t="s">
        <v>26</v>
      </c>
      <c r="B20" s="436"/>
      <c r="C20" s="436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</row>
    <row r="34" spans="4:13" ht="12.75">
      <c r="D34">
        <f>'11'!B25</f>
        <v>0</v>
      </c>
      <c r="E34">
        <f>'12'!B25</f>
        <v>0</v>
      </c>
      <c r="F34">
        <f>'13'!B25</f>
        <v>0</v>
      </c>
      <c r="G34">
        <f>'14'!B25</f>
        <v>0</v>
      </c>
      <c r="H34">
        <f>'15'!B25</f>
        <v>0</v>
      </c>
      <c r="I34">
        <f>'16'!B25</f>
        <v>0</v>
      </c>
      <c r="J34">
        <f>'17'!B25</f>
        <v>0</v>
      </c>
      <c r="K34">
        <f>'18'!B25</f>
        <v>0</v>
      </c>
      <c r="L34">
        <f>'19'!B25</f>
        <v>0</v>
      </c>
      <c r="M34">
        <f>'20'!B25</f>
        <v>0</v>
      </c>
    </row>
    <row r="35" spans="1:3" ht="12.75">
      <c r="A35" s="440" t="s">
        <v>3</v>
      </c>
      <c r="B35" s="440"/>
      <c r="C35" s="440"/>
    </row>
    <row r="36" spans="1:3" ht="12.75">
      <c r="A36" s="434" t="s">
        <v>7</v>
      </c>
      <c r="B36" s="434"/>
      <c r="C36" s="434"/>
    </row>
    <row r="37" spans="1:3" ht="12.75">
      <c r="A37" s="434" t="s">
        <v>9</v>
      </c>
      <c r="B37" s="434"/>
      <c r="C37" s="434"/>
    </row>
    <row r="38" spans="1:3" ht="12.75">
      <c r="A38" s="434" t="s">
        <v>8</v>
      </c>
      <c r="B38" s="434"/>
      <c r="C38" s="434"/>
    </row>
    <row r="39" spans="1:3" ht="12.75">
      <c r="A39" s="438" t="s">
        <v>90</v>
      </c>
      <c r="B39" s="438"/>
      <c r="C39" s="438"/>
    </row>
    <row r="40" spans="1:3" ht="12.75">
      <c r="A40" s="439" t="s">
        <v>44</v>
      </c>
      <c r="B40" s="439"/>
      <c r="C40" s="439"/>
    </row>
    <row r="41" spans="1:3" ht="12.75">
      <c r="A41" s="437" t="s">
        <v>45</v>
      </c>
      <c r="B41" s="437"/>
      <c r="C41" s="437"/>
    </row>
    <row r="42" spans="1:3" ht="12.75">
      <c r="A42" s="434" t="s">
        <v>11</v>
      </c>
      <c r="B42" s="434"/>
      <c r="C42" s="434"/>
    </row>
    <row r="43" spans="1:3" ht="12.75">
      <c r="A43" s="434" t="s">
        <v>12</v>
      </c>
      <c r="B43" s="434"/>
      <c r="C43" s="434"/>
    </row>
    <row r="44" spans="1:3" ht="12.75">
      <c r="A44" s="435" t="s">
        <v>13</v>
      </c>
      <c r="B44" s="435"/>
      <c r="C44" s="435"/>
    </row>
    <row r="45" spans="1:3" ht="12.75">
      <c r="A45" s="303"/>
      <c r="B45" s="303"/>
      <c r="C45" s="303"/>
    </row>
    <row r="46" spans="1:3" ht="15">
      <c r="A46" s="436" t="s">
        <v>21</v>
      </c>
      <c r="B46" s="436"/>
      <c r="C46" s="436"/>
    </row>
    <row r="47" spans="1:3" ht="15">
      <c r="A47" s="436" t="s">
        <v>22</v>
      </c>
      <c r="B47" s="436"/>
      <c r="C47" s="436"/>
    </row>
    <row r="48" spans="1:3" ht="15">
      <c r="A48" s="436" t="s">
        <v>23</v>
      </c>
      <c r="B48" s="436"/>
      <c r="C48" s="436"/>
    </row>
    <row r="49" spans="1:3" ht="15">
      <c r="A49" s="436" t="s">
        <v>24</v>
      </c>
      <c r="B49" s="436"/>
      <c r="C49" s="436"/>
    </row>
    <row r="50" spans="1:3" ht="15">
      <c r="A50" s="436" t="s">
        <v>25</v>
      </c>
      <c r="B50" s="436"/>
      <c r="C50" s="436"/>
    </row>
    <row r="51" spans="1:3" ht="15">
      <c r="A51" s="436" t="s">
        <v>26</v>
      </c>
      <c r="B51" s="436"/>
      <c r="C51" s="436"/>
    </row>
  </sheetData>
  <sheetProtection/>
  <mergeCells count="32">
    <mergeCell ref="A37:C37"/>
    <mergeCell ref="A19:C19"/>
    <mergeCell ref="A15:C15"/>
    <mergeCell ref="A16:C16"/>
    <mergeCell ref="A17:C17"/>
    <mergeCell ref="A18:C18"/>
    <mergeCell ref="A4:C4"/>
    <mergeCell ref="A5:C5"/>
    <mergeCell ref="A12:C12"/>
    <mergeCell ref="A13:C13"/>
    <mergeCell ref="A7:C7"/>
    <mergeCell ref="A6:C6"/>
    <mergeCell ref="A8:C8"/>
    <mergeCell ref="A9:C9"/>
    <mergeCell ref="A10:C10"/>
    <mergeCell ref="A11:C11"/>
    <mergeCell ref="A46:C46"/>
    <mergeCell ref="A51:C51"/>
    <mergeCell ref="A47:C47"/>
    <mergeCell ref="A48:C48"/>
    <mergeCell ref="A49:C49"/>
    <mergeCell ref="A50:C50"/>
    <mergeCell ref="A43:C43"/>
    <mergeCell ref="A44:C44"/>
    <mergeCell ref="A20:C20"/>
    <mergeCell ref="A38:C38"/>
    <mergeCell ref="A41:C41"/>
    <mergeCell ref="A42:C42"/>
    <mergeCell ref="A39:C39"/>
    <mergeCell ref="A40:C40"/>
    <mergeCell ref="A35:C35"/>
    <mergeCell ref="A36:C3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8"/>
  <sheetViews>
    <sheetView showGridLines="0" view="pageBreakPreview" zoomScaleSheetLayoutView="100" zoomScalePageLayoutView="0" workbookViewId="0" topLeftCell="A22">
      <selection activeCell="H45" sqref="H45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2.12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375" style="0" customWidth="1"/>
    <col min="12" max="12" width="5.125" style="0" customWidth="1"/>
    <col min="13" max="13" width="12.25390625" style="0" customWidth="1"/>
  </cols>
  <sheetData>
    <row r="2" spans="1:12" ht="25.5" customHeight="1">
      <c r="A2" s="555" t="s">
        <v>86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1" ht="24.75" customHeight="1">
      <c r="A3" s="27" t="s">
        <v>50</v>
      </c>
      <c r="B3" s="30" t="s">
        <v>101</v>
      </c>
      <c r="C3" t="s">
        <v>40</v>
      </c>
      <c r="E3" s="135">
        <f>1!E3</f>
        <v>41067</v>
      </c>
      <c r="F3" s="14"/>
      <c r="G3" s="556" t="s">
        <v>64</v>
      </c>
      <c r="H3" s="556"/>
      <c r="I3" s="528" t="str">
        <f>seznam!F10</f>
        <v>ZH Písek</v>
      </c>
      <c r="J3" s="528"/>
      <c r="K3" s="528"/>
    </row>
    <row r="4" spans="1:13" ht="22.5" customHeight="1">
      <c r="A4" s="351" t="str">
        <f>seznam!B10</f>
        <v>17/890</v>
      </c>
      <c r="B4" s="274" t="str">
        <f>seznam!C10</f>
        <v>LINDT STAR</v>
      </c>
      <c r="C4" s="35" t="str">
        <f>1!C4</f>
        <v>Pavel </v>
      </c>
      <c r="D4" s="229"/>
      <c r="E4" s="34" t="str">
        <f>1!E4</f>
        <v>Miloslav</v>
      </c>
      <c r="F4" s="229"/>
      <c r="G4" s="35" t="str">
        <f>1!G4</f>
        <v>Luboš</v>
      </c>
      <c r="H4" s="229"/>
      <c r="I4" s="35"/>
      <c r="J4" s="229"/>
      <c r="K4" s="35"/>
      <c r="L4" s="229"/>
      <c r="M4" s="229"/>
    </row>
    <row r="5" spans="1:13" ht="45" customHeight="1">
      <c r="A5" s="346">
        <f>seznam!E10</f>
        <v>39900</v>
      </c>
      <c r="B5" s="417" t="str">
        <f>seznam!D10</f>
        <v>1054 Limited                 13/892 Landa po 628 Pasqual</v>
      </c>
      <c r="C5" s="38" t="str">
        <f>1!C5</f>
        <v>Sedláček</v>
      </c>
      <c r="D5" s="209"/>
      <c r="E5" s="37" t="str">
        <f>1!E5</f>
        <v>Perníček</v>
      </c>
      <c r="F5" s="209"/>
      <c r="G5" s="38" t="str">
        <f>1!G5</f>
        <v>Kozák</v>
      </c>
      <c r="H5" s="209"/>
      <c r="I5" s="38"/>
      <c r="J5" s="209"/>
      <c r="K5" s="38"/>
      <c r="L5" s="209"/>
      <c r="M5" s="209"/>
    </row>
    <row r="6" spans="1:13" ht="22.5" customHeight="1">
      <c r="A6" s="536" t="s">
        <v>3</v>
      </c>
      <c r="B6" s="536"/>
      <c r="C6" s="243">
        <v>7.5</v>
      </c>
      <c r="D6" s="244"/>
      <c r="E6" s="23">
        <v>7.5</v>
      </c>
      <c r="F6" s="244"/>
      <c r="G6" s="23">
        <v>7.5</v>
      </c>
      <c r="H6" s="244"/>
      <c r="I6" s="23"/>
      <c r="J6" s="244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6.5</v>
      </c>
      <c r="D7" s="98"/>
      <c r="E7" s="92">
        <f>E34</f>
        <v>6.666666666666667</v>
      </c>
      <c r="F7" s="98"/>
      <c r="G7" s="92">
        <f>G34</f>
        <v>6.75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8.875</v>
      </c>
      <c r="D8" s="101"/>
      <c r="E8" s="100">
        <f t="shared" si="0"/>
        <v>8.875</v>
      </c>
      <c r="F8" s="101"/>
      <c r="G8" s="100">
        <f t="shared" si="0"/>
        <v>8.875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>
        <v>5.5</v>
      </c>
      <c r="D9" s="526"/>
      <c r="E9" s="524">
        <v>7</v>
      </c>
      <c r="F9" s="526"/>
      <c r="G9" s="524">
        <v>7</v>
      </c>
      <c r="H9" s="526"/>
      <c r="I9" s="524"/>
      <c r="J9" s="526"/>
      <c r="K9" s="524"/>
      <c r="L9" s="526"/>
      <c r="M9" s="518">
        <f>(C9+E9+G9+I9+K9)/3</f>
        <v>6.5</v>
      </c>
    </row>
    <row r="10" spans="1:13" ht="14.25" customHeight="1">
      <c r="A10" s="51" t="s">
        <v>7</v>
      </c>
      <c r="B10" s="52"/>
      <c r="C10" s="525"/>
      <c r="D10" s="527"/>
      <c r="E10" s="525"/>
      <c r="F10" s="527"/>
      <c r="G10" s="525"/>
      <c r="H10" s="527"/>
      <c r="I10" s="525"/>
      <c r="J10" s="527"/>
      <c r="K10" s="525"/>
      <c r="L10" s="527"/>
      <c r="M10" s="519"/>
    </row>
    <row r="11" spans="1:13" ht="15.75" customHeight="1">
      <c r="A11" s="534" t="s">
        <v>9</v>
      </c>
      <c r="B11" s="535"/>
      <c r="C11" s="23">
        <v>7.5</v>
      </c>
      <c r="D11" s="230"/>
      <c r="E11" s="24">
        <v>7.5</v>
      </c>
      <c r="F11" s="230"/>
      <c r="G11" s="24">
        <v>7.5</v>
      </c>
      <c r="H11" s="230"/>
      <c r="I11" s="24"/>
      <c r="J11" s="230"/>
      <c r="K11" s="24"/>
      <c r="L11" s="230"/>
      <c r="M11" s="147">
        <f aca="true" t="shared" si="1" ref="M11:M19">(C11+E11+G11+I11+K11)/3</f>
        <v>7.5</v>
      </c>
    </row>
    <row r="12" spans="1:13" ht="18" customHeight="1">
      <c r="A12" s="534" t="s">
        <v>8</v>
      </c>
      <c r="B12" s="535"/>
      <c r="C12" s="40">
        <v>7</v>
      </c>
      <c r="D12" s="231"/>
      <c r="E12" s="41">
        <v>8</v>
      </c>
      <c r="F12" s="231"/>
      <c r="G12" s="41">
        <v>7.5</v>
      </c>
      <c r="H12" s="231"/>
      <c r="I12" s="41"/>
      <c r="J12" s="231"/>
      <c r="K12" s="41"/>
      <c r="L12" s="231"/>
      <c r="M12" s="147">
        <f t="shared" si="1"/>
        <v>7.5</v>
      </c>
    </row>
    <row r="13" spans="1:13" ht="25.5" customHeight="1">
      <c r="A13" s="533" t="s">
        <v>10</v>
      </c>
      <c r="B13" s="533"/>
      <c r="C13" s="92">
        <f>(C9+C11+C12)/3</f>
        <v>6.666666666666667</v>
      </c>
      <c r="D13" s="93"/>
      <c r="E13" s="92">
        <f>(E9+E11+E12)/3</f>
        <v>7.5</v>
      </c>
      <c r="F13" s="93"/>
      <c r="G13" s="92">
        <f>(G9+G11+G12)/3</f>
        <v>7.333333333333333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7.166666666666667</v>
      </c>
    </row>
    <row r="14" spans="1:13" ht="28.5" customHeight="1">
      <c r="A14" s="541" t="s">
        <v>90</v>
      </c>
      <c r="B14" s="541"/>
      <c r="C14" s="23">
        <v>8.5</v>
      </c>
      <c r="D14" s="230"/>
      <c r="E14" s="24">
        <v>8.5</v>
      </c>
      <c r="F14" s="230"/>
      <c r="G14" s="24">
        <v>8</v>
      </c>
      <c r="H14" s="230"/>
      <c r="I14" s="24"/>
      <c r="J14" s="230"/>
      <c r="K14" s="24"/>
      <c r="L14" s="232"/>
      <c r="M14" s="147"/>
    </row>
    <row r="15" spans="1:13" ht="28.5" customHeight="1">
      <c r="A15" s="541" t="s">
        <v>91</v>
      </c>
      <c r="B15" s="541"/>
      <c r="C15" s="23">
        <v>9</v>
      </c>
      <c r="D15" s="232"/>
      <c r="E15" s="39">
        <v>8.5</v>
      </c>
      <c r="F15" s="232"/>
      <c r="G15" s="39">
        <v>8</v>
      </c>
      <c r="H15" s="232"/>
      <c r="I15" s="39"/>
      <c r="J15" s="232"/>
      <c r="K15" s="39"/>
      <c r="L15" s="232"/>
      <c r="M15" s="147">
        <f t="shared" si="1"/>
        <v>8.5</v>
      </c>
    </row>
    <row r="16" spans="1:13" ht="31.5" customHeight="1">
      <c r="A16" s="541" t="s">
        <v>14</v>
      </c>
      <c r="B16" s="542"/>
      <c r="C16" s="23">
        <v>8.5</v>
      </c>
      <c r="D16" s="232"/>
      <c r="E16" s="39">
        <v>8</v>
      </c>
      <c r="F16" s="232"/>
      <c r="G16" s="39">
        <v>8</v>
      </c>
      <c r="H16" s="232"/>
      <c r="I16" s="39"/>
      <c r="J16" s="232"/>
      <c r="K16" s="39"/>
      <c r="L16" s="232"/>
      <c r="M16" s="147">
        <f t="shared" si="1"/>
        <v>8.166666666666666</v>
      </c>
    </row>
    <row r="17" spans="1:13" ht="24.75" customHeight="1">
      <c r="A17" s="534" t="s">
        <v>11</v>
      </c>
      <c r="B17" s="535"/>
      <c r="C17" s="23">
        <v>8</v>
      </c>
      <c r="D17" s="232"/>
      <c r="E17" s="39">
        <v>7</v>
      </c>
      <c r="F17" s="232"/>
      <c r="G17" s="39">
        <v>8</v>
      </c>
      <c r="H17" s="232"/>
      <c r="I17" s="39"/>
      <c r="J17" s="232"/>
      <c r="K17" s="39"/>
      <c r="L17" s="232"/>
      <c r="M17" s="147">
        <f t="shared" si="1"/>
        <v>7.666666666666667</v>
      </c>
    </row>
    <row r="18" spans="1:13" ht="28.5" customHeight="1">
      <c r="A18" s="545" t="s">
        <v>12</v>
      </c>
      <c r="B18" s="545"/>
      <c r="C18" s="23">
        <v>8.5</v>
      </c>
      <c r="D18" s="232"/>
      <c r="E18" s="39">
        <v>7.5</v>
      </c>
      <c r="F18" s="232"/>
      <c r="G18" s="39">
        <v>8.5</v>
      </c>
      <c r="H18" s="232"/>
      <c r="I18" s="39"/>
      <c r="J18" s="232"/>
      <c r="K18" s="39"/>
      <c r="L18" s="232"/>
      <c r="M18" s="147">
        <f t="shared" si="1"/>
        <v>8.166666666666666</v>
      </c>
    </row>
    <row r="19" spans="1:13" ht="32.25" customHeight="1">
      <c r="A19" s="533" t="s">
        <v>10</v>
      </c>
      <c r="B19" s="533"/>
      <c r="C19" s="92">
        <f>(C16+C17+C18)/3</f>
        <v>8.333333333333334</v>
      </c>
      <c r="D19" s="93"/>
      <c r="E19" s="92">
        <f>(E16+E17+E18)/3</f>
        <v>7.5</v>
      </c>
      <c r="F19" s="93"/>
      <c r="G19" s="92">
        <f>(G16+G17+G18)/3</f>
        <v>8.166666666666666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1"/>
        <v>8</v>
      </c>
    </row>
    <row r="20" spans="1:13" ht="36.75" customHeight="1" thickBot="1">
      <c r="A20" s="546" t="s">
        <v>13</v>
      </c>
      <c r="B20" s="547"/>
      <c r="C20" s="23">
        <v>9</v>
      </c>
      <c r="D20" s="232"/>
      <c r="E20" s="39">
        <v>8.5</v>
      </c>
      <c r="F20" s="232"/>
      <c r="G20" s="39">
        <v>8.5</v>
      </c>
      <c r="H20" s="232"/>
      <c r="I20" s="39"/>
      <c r="J20" s="232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8.046875</v>
      </c>
      <c r="D21" s="522"/>
      <c r="E21" s="522">
        <f aca="true" t="shared" si="2" ref="E21:K21">(E6+E7+E8+E13+E14+E15+E19+E20)/8</f>
        <v>7.942708333333334</v>
      </c>
      <c r="F21" s="522"/>
      <c r="G21" s="522">
        <f t="shared" si="2"/>
        <v>7.890624999999999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7.960069444444444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9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351" t="str">
        <f>A4</f>
        <v>17/890</v>
      </c>
      <c r="B25" s="355" t="str">
        <f>B4</f>
        <v>LINDT STAR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39900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>
        <v>7</v>
      </c>
      <c r="D27" s="557"/>
      <c r="E27" s="514">
        <v>6.5</v>
      </c>
      <c r="F27" s="520"/>
      <c r="G27" s="514">
        <v>7</v>
      </c>
      <c r="H27" s="520"/>
      <c r="I27" s="516"/>
      <c r="J27" s="520"/>
      <c r="K27" s="516"/>
      <c r="L27" s="520"/>
      <c r="M27" s="518">
        <f>(C27+E27+G27+I27+K27)/3</f>
        <v>6.833333333333333</v>
      </c>
    </row>
    <row r="28" spans="1:13" ht="11.25" customHeight="1">
      <c r="A28" s="65"/>
      <c r="B28" s="66" t="s">
        <v>21</v>
      </c>
      <c r="C28" s="515"/>
      <c r="D28" s="558"/>
      <c r="E28" s="515"/>
      <c r="F28" s="521"/>
      <c r="G28" s="515"/>
      <c r="H28" s="521"/>
      <c r="I28" s="517"/>
      <c r="J28" s="521"/>
      <c r="K28" s="517"/>
      <c r="L28" s="521"/>
      <c r="M28" s="519"/>
    </row>
    <row r="29" spans="1:13" ht="24.75" customHeight="1">
      <c r="A29" s="67"/>
      <c r="B29" s="68" t="s">
        <v>22</v>
      </c>
      <c r="C29" s="325">
        <v>7</v>
      </c>
      <c r="D29" s="326"/>
      <c r="E29" s="325">
        <v>7</v>
      </c>
      <c r="F29" s="326"/>
      <c r="G29" s="325">
        <v>7.5</v>
      </c>
      <c r="H29" s="59"/>
      <c r="I29" s="43"/>
      <c r="J29" s="59"/>
      <c r="K29" s="43"/>
      <c r="L29" s="59"/>
      <c r="M29" s="147">
        <f aca="true" t="shared" si="3" ref="M29:M34">(C29+E29+G29+I29+K29)/3</f>
        <v>7.166666666666667</v>
      </c>
    </row>
    <row r="30" spans="1:13" ht="24.75" customHeight="1">
      <c r="A30" s="69"/>
      <c r="B30" s="68" t="s">
        <v>23</v>
      </c>
      <c r="C30" s="39">
        <v>7</v>
      </c>
      <c r="D30" s="232"/>
      <c r="E30" s="39">
        <v>7</v>
      </c>
      <c r="F30" s="232"/>
      <c r="G30" s="39">
        <v>7</v>
      </c>
      <c r="H30" s="49"/>
      <c r="I30" s="45"/>
      <c r="J30" s="49"/>
      <c r="K30" s="45"/>
      <c r="L30" s="49"/>
      <c r="M30" s="147">
        <f t="shared" si="3"/>
        <v>7</v>
      </c>
    </row>
    <row r="31" spans="1:13" ht="24.75" customHeight="1">
      <c r="A31" s="70"/>
      <c r="B31" s="68" t="s">
        <v>24</v>
      </c>
      <c r="C31" s="39">
        <v>6.5</v>
      </c>
      <c r="D31" s="326"/>
      <c r="E31" s="39">
        <v>6.5</v>
      </c>
      <c r="F31" s="326"/>
      <c r="G31" s="39">
        <v>7</v>
      </c>
      <c r="H31" s="59"/>
      <c r="I31" s="43"/>
      <c r="J31" s="59"/>
      <c r="K31" s="43"/>
      <c r="L31" s="59"/>
      <c r="M31" s="147">
        <f t="shared" si="3"/>
        <v>6.666666666666667</v>
      </c>
    </row>
    <row r="32" spans="1:13" ht="24.75" customHeight="1">
      <c r="A32" s="70"/>
      <c r="B32" s="68" t="s">
        <v>25</v>
      </c>
      <c r="C32" s="327">
        <v>5.5</v>
      </c>
      <c r="D32" s="232"/>
      <c r="E32" s="327">
        <v>6.5</v>
      </c>
      <c r="F32" s="232"/>
      <c r="G32" s="327">
        <v>6</v>
      </c>
      <c r="H32" s="49"/>
      <c r="I32" s="45"/>
      <c r="J32" s="49"/>
      <c r="K32" s="45"/>
      <c r="L32" s="49"/>
      <c r="M32" s="147">
        <f t="shared" si="3"/>
        <v>6</v>
      </c>
    </row>
    <row r="33" spans="1:13" ht="24.75" customHeight="1">
      <c r="A33" s="71"/>
      <c r="B33" s="72" t="s">
        <v>26</v>
      </c>
      <c r="C33" s="39">
        <v>6</v>
      </c>
      <c r="D33" s="232"/>
      <c r="E33" s="39">
        <v>6.5</v>
      </c>
      <c r="F33" s="232"/>
      <c r="G33" s="39">
        <v>6</v>
      </c>
      <c r="H33" s="49"/>
      <c r="I33" s="45"/>
      <c r="J33" s="49"/>
      <c r="K33" s="45"/>
      <c r="L33" s="49"/>
      <c r="M33" s="147">
        <f t="shared" si="3"/>
        <v>6.166666666666667</v>
      </c>
    </row>
    <row r="34" spans="1:13" ht="24.75" customHeight="1" thickBot="1">
      <c r="A34" s="73" t="s">
        <v>27</v>
      </c>
      <c r="B34" s="74"/>
      <c r="C34" s="94">
        <f>(C27+C29+C30+C31+C32+C33)/6</f>
        <v>6.5</v>
      </c>
      <c r="D34" s="94"/>
      <c r="E34" s="94">
        <f>(E27+E29+E30+E31+E32+E33)/6</f>
        <v>6.666666666666667</v>
      </c>
      <c r="F34" s="94"/>
      <c r="G34" s="94">
        <f>(G27+G29+G30+G31+G32+G33)/6</f>
        <v>6.75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6.638888888888889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>
        <v>9</v>
      </c>
      <c r="D36" s="222">
        <f>C36*A36</f>
        <v>36</v>
      </c>
      <c r="E36" s="48">
        <f aca="true" t="shared" si="4" ref="E36:E42">C36</f>
        <v>9</v>
      </c>
      <c r="F36" s="222">
        <f>E36*A36</f>
        <v>36</v>
      </c>
      <c r="G36" s="48">
        <f aca="true" t="shared" si="5" ref="G36:G42">E36</f>
        <v>9</v>
      </c>
      <c r="H36" s="222">
        <f>G36*A36</f>
        <v>36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>
        <v>9</v>
      </c>
      <c r="D37" s="223"/>
      <c r="E37" s="48">
        <f t="shared" si="4"/>
        <v>9</v>
      </c>
      <c r="F37" s="222"/>
      <c r="G37" s="48">
        <f t="shared" si="5"/>
        <v>9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>
        <v>8</v>
      </c>
      <c r="D38" s="223"/>
      <c r="E38" s="48">
        <f t="shared" si="4"/>
        <v>8</v>
      </c>
      <c r="F38" s="222"/>
      <c r="G38" s="48">
        <f t="shared" si="5"/>
        <v>8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>
        <v>10</v>
      </c>
      <c r="D39" s="224">
        <f>(C37+C38+C39)/3*A39</f>
        <v>36</v>
      </c>
      <c r="E39" s="48">
        <f t="shared" si="4"/>
        <v>10</v>
      </c>
      <c r="F39" s="224">
        <f>(E37+E38+E39)/3*A39</f>
        <v>36</v>
      </c>
      <c r="G39" s="48">
        <f t="shared" si="5"/>
        <v>10</v>
      </c>
      <c r="H39" s="224">
        <f>(G37+G38+G39)/3*A39</f>
        <v>36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>
        <v>8</v>
      </c>
      <c r="D40" s="224">
        <f>C40*A40</f>
        <v>24</v>
      </c>
      <c r="E40" s="48">
        <f t="shared" si="4"/>
        <v>8</v>
      </c>
      <c r="F40" s="224">
        <f>E40*A40</f>
        <v>24</v>
      </c>
      <c r="G40" s="48">
        <f t="shared" si="5"/>
        <v>8</v>
      </c>
      <c r="H40" s="224">
        <f>G40*A40</f>
        <v>24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>
        <v>10</v>
      </c>
      <c r="D41" s="225">
        <f>C41*A41</f>
        <v>10</v>
      </c>
      <c r="E41" s="48">
        <f t="shared" si="4"/>
        <v>10</v>
      </c>
      <c r="F41" s="225">
        <f>E41*A41</f>
        <v>10</v>
      </c>
      <c r="G41" s="48">
        <f t="shared" si="5"/>
        <v>10</v>
      </c>
      <c r="H41" s="225">
        <f>G41*A41</f>
        <v>10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>
        <v>9</v>
      </c>
      <c r="D42" s="224">
        <f>C42*A42</f>
        <v>36</v>
      </c>
      <c r="E42" s="48">
        <f t="shared" si="4"/>
        <v>9</v>
      </c>
      <c r="F42" s="224">
        <f>E42*A42</f>
        <v>36</v>
      </c>
      <c r="G42" s="48">
        <f t="shared" si="5"/>
        <v>9</v>
      </c>
      <c r="H42" s="224">
        <f>G42*A42</f>
        <v>36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8.875</v>
      </c>
      <c r="D43" s="226">
        <f>SUM(D35:D42)</f>
        <v>142</v>
      </c>
      <c r="E43" s="96">
        <f>(F43/16)</f>
        <v>8.875</v>
      </c>
      <c r="F43" s="226">
        <f>SUM(F35:F42)</f>
        <v>142</v>
      </c>
      <c r="G43" s="96">
        <f>(H43/16)</f>
        <v>8.875</v>
      </c>
      <c r="H43" s="227">
        <f>SUM(H35:H42)</f>
        <v>142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>
        <v>169</v>
      </c>
      <c r="D44" s="48"/>
      <c r="E44" s="48">
        <f>C44</f>
        <v>169</v>
      </c>
      <c r="F44" s="48"/>
      <c r="G44" s="48">
        <f>E44</f>
        <v>169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>
        <v>181</v>
      </c>
      <c r="D45" s="50"/>
      <c r="E45" s="48">
        <f>C45</f>
        <v>181</v>
      </c>
      <c r="F45" s="50"/>
      <c r="G45" s="48">
        <f>E45</f>
        <v>181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>
        <v>192</v>
      </c>
      <c r="D46" s="50"/>
      <c r="E46" s="48">
        <f>C46</f>
        <v>192</v>
      </c>
      <c r="F46" s="50"/>
      <c r="G46" s="48">
        <f>E46</f>
        <v>192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>
        <v>22.4</v>
      </c>
      <c r="D47" s="50"/>
      <c r="E47" s="48">
        <f>C47</f>
        <v>22.4</v>
      </c>
      <c r="F47" s="50"/>
      <c r="G47" s="48">
        <f>E47</f>
        <v>22.4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A2:L2"/>
    <mergeCell ref="A9:B9"/>
    <mergeCell ref="A13:B13"/>
    <mergeCell ref="A11:B11"/>
    <mergeCell ref="A12:B12"/>
    <mergeCell ref="A6:B6"/>
    <mergeCell ref="A7:B7"/>
    <mergeCell ref="A8:B8"/>
    <mergeCell ref="C9:C10"/>
    <mergeCell ref="D9:D10"/>
    <mergeCell ref="A21:B21"/>
    <mergeCell ref="H27:H28"/>
    <mergeCell ref="A14:B14"/>
    <mergeCell ref="A18:B18"/>
    <mergeCell ref="A19:B19"/>
    <mergeCell ref="A20:B20"/>
    <mergeCell ref="A15:B15"/>
    <mergeCell ref="A16:B16"/>
    <mergeCell ref="A17:B17"/>
    <mergeCell ref="G3:H3"/>
    <mergeCell ref="I3:K3"/>
    <mergeCell ref="H21:H22"/>
    <mergeCell ref="A48:B48"/>
    <mergeCell ref="A45:B45"/>
    <mergeCell ref="A46:B46"/>
    <mergeCell ref="A47:B47"/>
    <mergeCell ref="A22:B22"/>
    <mergeCell ref="C21:C22"/>
    <mergeCell ref="D21:D22"/>
    <mergeCell ref="I21:I22"/>
    <mergeCell ref="J21:J22"/>
    <mergeCell ref="K21:K22"/>
    <mergeCell ref="K9:K10"/>
    <mergeCell ref="H9:H10"/>
    <mergeCell ref="I9:I10"/>
    <mergeCell ref="J9:J10"/>
    <mergeCell ref="E9:E10"/>
    <mergeCell ref="F9:F10"/>
    <mergeCell ref="G9:G10"/>
    <mergeCell ref="G27:G28"/>
    <mergeCell ref="E21:E22"/>
    <mergeCell ref="F21:F22"/>
    <mergeCell ref="G21:G22"/>
    <mergeCell ref="I27:I28"/>
    <mergeCell ref="J27:J28"/>
    <mergeCell ref="C27:C28"/>
    <mergeCell ref="D27:D28"/>
    <mergeCell ref="E27:E28"/>
    <mergeCell ref="F27:F28"/>
    <mergeCell ref="K27:K28"/>
    <mergeCell ref="L27:L28"/>
    <mergeCell ref="M27:M28"/>
    <mergeCell ref="L9:L10"/>
    <mergeCell ref="M9:M10"/>
    <mergeCell ref="L21:L22"/>
    <mergeCell ref="M21:M2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48"/>
  <sheetViews>
    <sheetView showGridLines="0" view="pageBreakPreview" zoomScaleSheetLayoutView="100" zoomScalePageLayoutView="0" workbookViewId="0" topLeftCell="A16">
      <selection activeCell="G35" sqref="G35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10.25390625" style="0" bestFit="1" customWidth="1"/>
    <col min="4" max="4" width="5.125" style="0" customWidth="1"/>
    <col min="5" max="5" width="9.25390625" style="0" customWidth="1"/>
    <col min="6" max="6" width="5.25390625" style="0" customWidth="1"/>
    <col min="7" max="7" width="12.12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375" style="0" customWidth="1"/>
    <col min="12" max="12" width="5.125" style="0" customWidth="1"/>
    <col min="13" max="13" width="13.125" style="0" customWidth="1"/>
  </cols>
  <sheetData>
    <row r="2" spans="1:12" ht="25.5" customHeight="1">
      <c r="A2" s="555" t="s">
        <v>86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1" ht="24.75" customHeight="1">
      <c r="A3" s="27" t="s">
        <v>50</v>
      </c>
      <c r="B3" s="30" t="s">
        <v>101</v>
      </c>
      <c r="C3" t="s">
        <v>40</v>
      </c>
      <c r="E3" s="135">
        <f>1!E3</f>
        <v>41067</v>
      </c>
      <c r="F3" s="14"/>
      <c r="G3" s="556" t="s">
        <v>64</v>
      </c>
      <c r="H3" s="556"/>
      <c r="I3" s="528" t="str">
        <f>seznam!F11</f>
        <v>ZH Písek</v>
      </c>
      <c r="J3" s="528"/>
      <c r="K3" s="528"/>
    </row>
    <row r="4" spans="1:13" ht="22.5" customHeight="1">
      <c r="A4" s="351" t="str">
        <f>seznam!B11</f>
        <v>17/899</v>
      </c>
      <c r="B4" s="274" t="str">
        <f>seznam!C11</f>
        <v>QUENTIN</v>
      </c>
      <c r="C4" s="35" t="str">
        <f>1!C4</f>
        <v>Pavel </v>
      </c>
      <c r="D4" s="229"/>
      <c r="E4" s="34" t="str">
        <f>1!E4</f>
        <v>Miloslav</v>
      </c>
      <c r="F4" s="229"/>
      <c r="G4" s="35" t="str">
        <f>1!G4</f>
        <v>Luboš</v>
      </c>
      <c r="H4" s="229"/>
      <c r="I4" s="35"/>
      <c r="J4" s="229"/>
      <c r="K4" s="35"/>
      <c r="L4" s="229"/>
      <c r="M4" s="229"/>
    </row>
    <row r="5" spans="1:13" ht="45" customHeight="1">
      <c r="A5" s="346">
        <f>seznam!E11</f>
        <v>39923</v>
      </c>
      <c r="B5" s="417" t="str">
        <f>seznam!D11</f>
        <v>1154 Quick Lauro Z    13/560 Ditvana po 470 Dietward I-6</v>
      </c>
      <c r="C5" s="38" t="str">
        <f>1!C5</f>
        <v>Sedláček</v>
      </c>
      <c r="D5" s="209"/>
      <c r="E5" s="37" t="str">
        <f>1!E5</f>
        <v>Perníček</v>
      </c>
      <c r="F5" s="209"/>
      <c r="G5" s="38" t="str">
        <f>1!G5</f>
        <v>Kozák</v>
      </c>
      <c r="H5" s="209"/>
      <c r="I5" s="38"/>
      <c r="J5" s="209"/>
      <c r="K5" s="38"/>
      <c r="L5" s="209"/>
      <c r="M5" s="209"/>
    </row>
    <row r="6" spans="1:13" ht="22.5" customHeight="1">
      <c r="A6" s="536" t="s">
        <v>3</v>
      </c>
      <c r="B6" s="536"/>
      <c r="C6" s="243">
        <v>7</v>
      </c>
      <c r="D6" s="244"/>
      <c r="E6" s="23">
        <v>7</v>
      </c>
      <c r="F6" s="244"/>
      <c r="G6" s="23">
        <v>7</v>
      </c>
      <c r="H6" s="244"/>
      <c r="I6" s="23"/>
      <c r="J6" s="244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6.833333333333333</v>
      </c>
      <c r="D7" s="98"/>
      <c r="E7" s="92">
        <f>E34</f>
        <v>6.166666666666667</v>
      </c>
      <c r="F7" s="98"/>
      <c r="G7" s="92">
        <f>G34</f>
        <v>6.416666666666667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9.020833333333334</v>
      </c>
      <c r="D8" s="101"/>
      <c r="E8" s="100">
        <f t="shared" si="0"/>
        <v>9.020833333333334</v>
      </c>
      <c r="F8" s="101"/>
      <c r="G8" s="100">
        <f t="shared" si="0"/>
        <v>9.020833333333334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>
        <v>8.5</v>
      </c>
      <c r="D9" s="526"/>
      <c r="E9" s="524">
        <v>7.5</v>
      </c>
      <c r="F9" s="526"/>
      <c r="G9" s="524">
        <v>7.5</v>
      </c>
      <c r="H9" s="526"/>
      <c r="I9" s="524"/>
      <c r="J9" s="526"/>
      <c r="K9" s="524"/>
      <c r="L9" s="526"/>
      <c r="M9" s="518">
        <f>(C9+E9+G9+I9+K9)/3</f>
        <v>7.833333333333333</v>
      </c>
    </row>
    <row r="10" spans="1:13" ht="14.25" customHeight="1">
      <c r="A10" s="51" t="s">
        <v>7</v>
      </c>
      <c r="B10" s="52"/>
      <c r="C10" s="525"/>
      <c r="D10" s="527"/>
      <c r="E10" s="525"/>
      <c r="F10" s="527"/>
      <c r="G10" s="525"/>
      <c r="H10" s="527"/>
      <c r="I10" s="525"/>
      <c r="J10" s="527"/>
      <c r="K10" s="525"/>
      <c r="L10" s="527"/>
      <c r="M10" s="519"/>
    </row>
    <row r="11" spans="1:13" ht="15.75" customHeight="1">
      <c r="A11" s="534" t="s">
        <v>9</v>
      </c>
      <c r="B11" s="535"/>
      <c r="C11" s="23">
        <v>7.5</v>
      </c>
      <c r="D11" s="230"/>
      <c r="E11" s="24">
        <v>7.5</v>
      </c>
      <c r="F11" s="230"/>
      <c r="G11" s="24">
        <v>7.5</v>
      </c>
      <c r="H11" s="230"/>
      <c r="I11" s="24"/>
      <c r="J11" s="230"/>
      <c r="K11" s="24"/>
      <c r="L11" s="230"/>
      <c r="M11" s="147">
        <f aca="true" t="shared" si="1" ref="M11:M19">(C11+E11+G11+I11+K11)/3</f>
        <v>7.5</v>
      </c>
    </row>
    <row r="12" spans="1:13" ht="18" customHeight="1">
      <c r="A12" s="534" t="s">
        <v>8</v>
      </c>
      <c r="B12" s="535"/>
      <c r="C12" s="40">
        <v>7</v>
      </c>
      <c r="D12" s="231"/>
      <c r="E12" s="41">
        <v>8</v>
      </c>
      <c r="F12" s="231"/>
      <c r="G12" s="41">
        <v>8</v>
      </c>
      <c r="H12" s="231"/>
      <c r="I12" s="41"/>
      <c r="J12" s="231"/>
      <c r="K12" s="41"/>
      <c r="L12" s="231"/>
      <c r="M12" s="147">
        <f t="shared" si="1"/>
        <v>7.666666666666667</v>
      </c>
    </row>
    <row r="13" spans="1:13" ht="25.5" customHeight="1">
      <c r="A13" s="533" t="s">
        <v>10</v>
      </c>
      <c r="B13" s="533"/>
      <c r="C13" s="92">
        <f>(C9+C11+C12)/3</f>
        <v>7.666666666666667</v>
      </c>
      <c r="D13" s="93"/>
      <c r="E13" s="92">
        <f>(E9+E11+E12)/3</f>
        <v>7.666666666666667</v>
      </c>
      <c r="F13" s="93"/>
      <c r="G13" s="92">
        <f>(G9+G11+G12)/3</f>
        <v>7.666666666666667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7.666666666666667</v>
      </c>
    </row>
    <row r="14" spans="1:13" ht="28.5" customHeight="1">
      <c r="A14" s="541" t="s">
        <v>90</v>
      </c>
      <c r="B14" s="541"/>
      <c r="C14" s="23">
        <v>8.5</v>
      </c>
      <c r="D14" s="230"/>
      <c r="E14" s="24">
        <v>8</v>
      </c>
      <c r="F14" s="230"/>
      <c r="G14" s="24">
        <v>8</v>
      </c>
      <c r="H14" s="230"/>
      <c r="I14" s="24"/>
      <c r="J14" s="230"/>
      <c r="K14" s="24"/>
      <c r="L14" s="232"/>
      <c r="M14" s="147"/>
    </row>
    <row r="15" spans="1:13" ht="28.5" customHeight="1">
      <c r="A15" s="541" t="s">
        <v>91</v>
      </c>
      <c r="B15" s="541"/>
      <c r="C15" s="23">
        <v>8.5</v>
      </c>
      <c r="D15" s="232"/>
      <c r="E15" s="39">
        <v>8.5</v>
      </c>
      <c r="F15" s="232"/>
      <c r="G15" s="39">
        <v>8.5</v>
      </c>
      <c r="H15" s="232"/>
      <c r="I15" s="39"/>
      <c r="J15" s="232"/>
      <c r="K15" s="39"/>
      <c r="L15" s="232"/>
      <c r="M15" s="147">
        <f t="shared" si="1"/>
        <v>8.5</v>
      </c>
    </row>
    <row r="16" spans="1:13" ht="31.5" customHeight="1">
      <c r="A16" s="541" t="s">
        <v>14</v>
      </c>
      <c r="B16" s="542"/>
      <c r="C16" s="23">
        <v>9</v>
      </c>
      <c r="D16" s="232"/>
      <c r="E16" s="39">
        <v>8.5</v>
      </c>
      <c r="F16" s="232"/>
      <c r="G16" s="39">
        <v>8.5</v>
      </c>
      <c r="H16" s="232"/>
      <c r="I16" s="39"/>
      <c r="J16" s="232"/>
      <c r="K16" s="39"/>
      <c r="L16" s="232"/>
      <c r="M16" s="147">
        <f t="shared" si="1"/>
        <v>8.666666666666666</v>
      </c>
    </row>
    <row r="17" spans="1:13" ht="24.75" customHeight="1">
      <c r="A17" s="534" t="s">
        <v>11</v>
      </c>
      <c r="B17" s="535"/>
      <c r="C17" s="23">
        <v>7.5</v>
      </c>
      <c r="D17" s="232"/>
      <c r="E17" s="39">
        <v>7.5</v>
      </c>
      <c r="F17" s="232"/>
      <c r="G17" s="39">
        <v>7.5</v>
      </c>
      <c r="H17" s="232"/>
      <c r="I17" s="39"/>
      <c r="J17" s="232"/>
      <c r="K17" s="39"/>
      <c r="L17" s="232"/>
      <c r="M17" s="147">
        <f t="shared" si="1"/>
        <v>7.5</v>
      </c>
    </row>
    <row r="18" spans="1:13" ht="28.5" customHeight="1">
      <c r="A18" s="545" t="s">
        <v>12</v>
      </c>
      <c r="B18" s="545"/>
      <c r="C18" s="23">
        <v>9</v>
      </c>
      <c r="D18" s="232"/>
      <c r="E18" s="39">
        <v>8</v>
      </c>
      <c r="F18" s="232"/>
      <c r="G18" s="39">
        <v>8</v>
      </c>
      <c r="H18" s="232"/>
      <c r="I18" s="39"/>
      <c r="J18" s="232"/>
      <c r="K18" s="39"/>
      <c r="L18" s="232"/>
      <c r="M18" s="147">
        <f t="shared" si="1"/>
        <v>8.333333333333334</v>
      </c>
    </row>
    <row r="19" spans="1:13" ht="32.25" customHeight="1">
      <c r="A19" s="533" t="s">
        <v>10</v>
      </c>
      <c r="B19" s="533"/>
      <c r="C19" s="92">
        <f>(C16+C17+C18)/3</f>
        <v>8.5</v>
      </c>
      <c r="D19" s="93"/>
      <c r="E19" s="92">
        <f>(E16+E17+E18)/3</f>
        <v>8</v>
      </c>
      <c r="F19" s="93"/>
      <c r="G19" s="92">
        <f>(G16+G17+G18)/3</f>
        <v>8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1"/>
        <v>8.166666666666666</v>
      </c>
    </row>
    <row r="20" spans="1:13" ht="36.75" customHeight="1" thickBot="1">
      <c r="A20" s="546" t="s">
        <v>13</v>
      </c>
      <c r="B20" s="547"/>
      <c r="C20" s="23">
        <v>9</v>
      </c>
      <c r="D20" s="232"/>
      <c r="E20" s="39">
        <v>8</v>
      </c>
      <c r="F20" s="232"/>
      <c r="G20" s="39">
        <v>8.5</v>
      </c>
      <c r="H20" s="232"/>
      <c r="I20" s="39"/>
      <c r="J20" s="232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8.127604166666666</v>
      </c>
      <c r="D21" s="522"/>
      <c r="E21" s="522">
        <f aca="true" t="shared" si="2" ref="E21:K21">(E6+E7+E8+E13+E14+E15+E19+E20)/8</f>
        <v>7.794270833333334</v>
      </c>
      <c r="F21" s="522"/>
      <c r="G21" s="522">
        <f t="shared" si="2"/>
        <v>7.888020833333334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7.9366319444444455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14.2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351" t="str">
        <f>A4</f>
        <v>17/899</v>
      </c>
      <c r="B25" s="355" t="str">
        <f>B4</f>
        <v>QUENTIN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39923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>
        <v>7.5</v>
      </c>
      <c r="D27" s="557"/>
      <c r="E27" s="514">
        <v>6.5</v>
      </c>
      <c r="F27" s="520"/>
      <c r="G27" s="514">
        <v>7</v>
      </c>
      <c r="H27" s="520"/>
      <c r="I27" s="516"/>
      <c r="J27" s="520"/>
      <c r="K27" s="516"/>
      <c r="L27" s="520"/>
      <c r="M27" s="518">
        <f>(C27+E27+G27+I27+K27)/3</f>
        <v>7</v>
      </c>
    </row>
    <row r="28" spans="1:13" ht="11.25" customHeight="1">
      <c r="A28" s="65"/>
      <c r="B28" s="66" t="s">
        <v>21</v>
      </c>
      <c r="C28" s="515"/>
      <c r="D28" s="558"/>
      <c r="E28" s="515"/>
      <c r="F28" s="521"/>
      <c r="G28" s="515"/>
      <c r="H28" s="521"/>
      <c r="I28" s="517"/>
      <c r="J28" s="521"/>
      <c r="K28" s="517"/>
      <c r="L28" s="521"/>
      <c r="M28" s="519"/>
    </row>
    <row r="29" spans="1:13" ht="24.75" customHeight="1">
      <c r="A29" s="67"/>
      <c r="B29" s="68" t="s">
        <v>22</v>
      </c>
      <c r="C29" s="325">
        <v>6</v>
      </c>
      <c r="D29" s="326"/>
      <c r="E29" s="325">
        <v>6.5</v>
      </c>
      <c r="F29" s="326"/>
      <c r="G29" s="325">
        <v>6.5</v>
      </c>
      <c r="H29" s="59"/>
      <c r="I29" s="43"/>
      <c r="J29" s="59"/>
      <c r="K29" s="43"/>
      <c r="L29" s="59"/>
      <c r="M29" s="147">
        <f aca="true" t="shared" si="3" ref="M29:M34">(C29+E29+G29+I29+K29)/3</f>
        <v>6.333333333333333</v>
      </c>
    </row>
    <row r="30" spans="1:13" ht="24.75" customHeight="1">
      <c r="A30" s="69"/>
      <c r="B30" s="68" t="s">
        <v>23</v>
      </c>
      <c r="C30" s="39">
        <v>6.5</v>
      </c>
      <c r="D30" s="232"/>
      <c r="E30" s="39">
        <v>6</v>
      </c>
      <c r="F30" s="232"/>
      <c r="G30" s="39">
        <v>6.5</v>
      </c>
      <c r="H30" s="49"/>
      <c r="I30" s="45"/>
      <c r="J30" s="49"/>
      <c r="K30" s="45"/>
      <c r="L30" s="49"/>
      <c r="M30" s="147">
        <f t="shared" si="3"/>
        <v>6.333333333333333</v>
      </c>
    </row>
    <row r="31" spans="1:13" ht="24.75" customHeight="1">
      <c r="A31" s="70"/>
      <c r="B31" s="68" t="s">
        <v>24</v>
      </c>
      <c r="C31" s="39">
        <v>7.5</v>
      </c>
      <c r="D31" s="326"/>
      <c r="E31" s="39">
        <v>6</v>
      </c>
      <c r="F31" s="326"/>
      <c r="G31" s="39">
        <v>6.5</v>
      </c>
      <c r="H31" s="59"/>
      <c r="I31" s="43"/>
      <c r="J31" s="59"/>
      <c r="K31" s="43"/>
      <c r="L31" s="59"/>
      <c r="M31" s="147">
        <f t="shared" si="3"/>
        <v>6.666666666666667</v>
      </c>
    </row>
    <row r="32" spans="1:13" ht="24.75" customHeight="1">
      <c r="A32" s="70"/>
      <c r="B32" s="68" t="s">
        <v>25</v>
      </c>
      <c r="C32" s="327">
        <v>7</v>
      </c>
      <c r="D32" s="232"/>
      <c r="E32" s="327">
        <v>6</v>
      </c>
      <c r="F32" s="232"/>
      <c r="G32" s="327">
        <v>6</v>
      </c>
      <c r="H32" s="49"/>
      <c r="I32" s="45"/>
      <c r="J32" s="49"/>
      <c r="K32" s="45"/>
      <c r="L32" s="49"/>
      <c r="M32" s="147">
        <f t="shared" si="3"/>
        <v>6.333333333333333</v>
      </c>
    </row>
    <row r="33" spans="1:13" ht="24.75" customHeight="1">
      <c r="A33" s="71"/>
      <c r="B33" s="72" t="s">
        <v>26</v>
      </c>
      <c r="C33" s="39">
        <v>6.5</v>
      </c>
      <c r="D33" s="232"/>
      <c r="E33" s="39">
        <v>6</v>
      </c>
      <c r="F33" s="232"/>
      <c r="G33" s="39">
        <v>6</v>
      </c>
      <c r="H33" s="49"/>
      <c r="I33" s="45"/>
      <c r="J33" s="49"/>
      <c r="K33" s="45"/>
      <c r="L33" s="49"/>
      <c r="M33" s="147">
        <f t="shared" si="3"/>
        <v>6.166666666666667</v>
      </c>
    </row>
    <row r="34" spans="1:13" ht="24.75" customHeight="1" thickBot="1">
      <c r="A34" s="73" t="s">
        <v>27</v>
      </c>
      <c r="B34" s="74"/>
      <c r="C34" s="94">
        <f>(C27+C29+C30+C31+C32+C33)/6</f>
        <v>6.833333333333333</v>
      </c>
      <c r="D34" s="94"/>
      <c r="E34" s="94">
        <f>(E27+E29+E30+E31+E32+E33)/6</f>
        <v>6.166666666666667</v>
      </c>
      <c r="F34" s="94"/>
      <c r="G34" s="94">
        <f>(G27+G29+G30+G31+G32+G33)/6</f>
        <v>6.416666666666667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6.472222222222222</v>
      </c>
    </row>
    <row r="35" spans="1:13" ht="13.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>
        <v>9</v>
      </c>
      <c r="D36" s="222">
        <f>C36*A36</f>
        <v>36</v>
      </c>
      <c r="E36" s="48">
        <f aca="true" t="shared" si="4" ref="E36:E42">C36</f>
        <v>9</v>
      </c>
      <c r="F36" s="222">
        <f>E36*A36</f>
        <v>36</v>
      </c>
      <c r="G36" s="48">
        <f aca="true" t="shared" si="5" ref="G36:G42">E36</f>
        <v>9</v>
      </c>
      <c r="H36" s="222">
        <f>G36*A36</f>
        <v>36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>
        <v>9</v>
      </c>
      <c r="D37" s="223"/>
      <c r="E37" s="48">
        <f t="shared" si="4"/>
        <v>9</v>
      </c>
      <c r="F37" s="222"/>
      <c r="G37" s="48">
        <f t="shared" si="5"/>
        <v>9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>
        <v>9</v>
      </c>
      <c r="D38" s="223"/>
      <c r="E38" s="48">
        <f t="shared" si="4"/>
        <v>9</v>
      </c>
      <c r="F38" s="222"/>
      <c r="G38" s="48">
        <f t="shared" si="5"/>
        <v>9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>
        <v>10</v>
      </c>
      <c r="D39" s="224">
        <f>(C37+C38+C39)/3*A39</f>
        <v>37.333333333333336</v>
      </c>
      <c r="E39" s="48">
        <f t="shared" si="4"/>
        <v>10</v>
      </c>
      <c r="F39" s="224">
        <f>(E37+E38+E39)/3*A39</f>
        <v>37.333333333333336</v>
      </c>
      <c r="G39" s="48">
        <f t="shared" si="5"/>
        <v>10</v>
      </c>
      <c r="H39" s="224">
        <f>(G37+G38+G39)/3*A39</f>
        <v>37.333333333333336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>
        <v>9</v>
      </c>
      <c r="D40" s="224">
        <f>C40*A40</f>
        <v>27</v>
      </c>
      <c r="E40" s="48">
        <f t="shared" si="4"/>
        <v>9</v>
      </c>
      <c r="F40" s="224">
        <f>E40*A40</f>
        <v>27</v>
      </c>
      <c r="G40" s="48">
        <f t="shared" si="5"/>
        <v>9</v>
      </c>
      <c r="H40" s="224">
        <f>G40*A40</f>
        <v>27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>
        <v>10</v>
      </c>
      <c r="D41" s="225">
        <f>C41*A41</f>
        <v>10</v>
      </c>
      <c r="E41" s="48">
        <f t="shared" si="4"/>
        <v>10</v>
      </c>
      <c r="F41" s="225">
        <f>E41*A41</f>
        <v>10</v>
      </c>
      <c r="G41" s="48">
        <f t="shared" si="5"/>
        <v>10</v>
      </c>
      <c r="H41" s="225">
        <f>G41*A41</f>
        <v>10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1.75" customHeight="1">
      <c r="A42" s="86">
        <v>4</v>
      </c>
      <c r="B42" s="80" t="s">
        <v>35</v>
      </c>
      <c r="C42" s="239">
        <v>8.5</v>
      </c>
      <c r="D42" s="224">
        <f>C42*A42</f>
        <v>34</v>
      </c>
      <c r="E42" s="48">
        <f t="shared" si="4"/>
        <v>8.5</v>
      </c>
      <c r="F42" s="224">
        <f>E42*A42</f>
        <v>34</v>
      </c>
      <c r="G42" s="48">
        <f t="shared" si="5"/>
        <v>8.5</v>
      </c>
      <c r="H42" s="224">
        <f>G42*A42</f>
        <v>34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9.020833333333334</v>
      </c>
      <c r="D43" s="226">
        <f>SUM(D35:D42)</f>
        <v>144.33333333333334</v>
      </c>
      <c r="E43" s="96">
        <f>(F43/16)</f>
        <v>9.020833333333334</v>
      </c>
      <c r="F43" s="226">
        <f>SUM(F35:F42)</f>
        <v>144.33333333333334</v>
      </c>
      <c r="G43" s="96">
        <f>(H43/16)</f>
        <v>9.020833333333334</v>
      </c>
      <c r="H43" s="227">
        <f>SUM(H35:H42)</f>
        <v>144.33333333333334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>
        <v>165</v>
      </c>
      <c r="D44" s="48"/>
      <c r="E44" s="48">
        <f>C44</f>
        <v>165</v>
      </c>
      <c r="F44" s="48"/>
      <c r="G44" s="48">
        <f>E44</f>
        <v>165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>
        <v>175</v>
      </c>
      <c r="D45" s="50"/>
      <c r="E45" s="48">
        <f>C45</f>
        <v>175</v>
      </c>
      <c r="F45" s="50"/>
      <c r="G45" s="48">
        <f>E45</f>
        <v>175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>
        <v>192</v>
      </c>
      <c r="D46" s="50"/>
      <c r="E46" s="48">
        <f>C46</f>
        <v>192</v>
      </c>
      <c r="F46" s="50"/>
      <c r="G46" s="48">
        <f>E46</f>
        <v>192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>
        <v>22.6</v>
      </c>
      <c r="D47" s="50"/>
      <c r="E47" s="48">
        <f>C47</f>
        <v>22.6</v>
      </c>
      <c r="F47" s="50"/>
      <c r="G47" s="48">
        <f>E47</f>
        <v>22.6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M21:M22"/>
    <mergeCell ref="G3:H3"/>
    <mergeCell ref="I21:I22"/>
    <mergeCell ref="J21:J22"/>
    <mergeCell ref="K21:K22"/>
    <mergeCell ref="L21:L22"/>
    <mergeCell ref="I9:I10"/>
    <mergeCell ref="J9:J10"/>
    <mergeCell ref="K9:K10"/>
    <mergeCell ref="L9:L10"/>
    <mergeCell ref="A17:B17"/>
    <mergeCell ref="A18:B18"/>
    <mergeCell ref="A19:B19"/>
    <mergeCell ref="A20:B20"/>
    <mergeCell ref="A14:B14"/>
    <mergeCell ref="A8:B8"/>
    <mergeCell ref="A15:B15"/>
    <mergeCell ref="A16:B16"/>
    <mergeCell ref="A21:B21"/>
    <mergeCell ref="A22:B22"/>
    <mergeCell ref="C21:C22"/>
    <mergeCell ref="D21:D22"/>
    <mergeCell ref="A48:B48"/>
    <mergeCell ref="A45:B45"/>
    <mergeCell ref="A46:B46"/>
    <mergeCell ref="A47:B47"/>
    <mergeCell ref="A2:L2"/>
    <mergeCell ref="A9:B9"/>
    <mergeCell ref="A13:B13"/>
    <mergeCell ref="A11:B11"/>
    <mergeCell ref="A12:B12"/>
    <mergeCell ref="A6:B6"/>
    <mergeCell ref="A7:B7"/>
    <mergeCell ref="I3:K3"/>
    <mergeCell ref="C9:C10"/>
    <mergeCell ref="D9:D10"/>
    <mergeCell ref="J27:J28"/>
    <mergeCell ref="K27:K28"/>
    <mergeCell ref="E9:E10"/>
    <mergeCell ref="F9:F10"/>
    <mergeCell ref="G9:G10"/>
    <mergeCell ref="H9:H10"/>
    <mergeCell ref="E21:E22"/>
    <mergeCell ref="F21:F22"/>
    <mergeCell ref="G21:G22"/>
    <mergeCell ref="H21:H22"/>
    <mergeCell ref="L27:L28"/>
    <mergeCell ref="M27:M28"/>
    <mergeCell ref="M9:M10"/>
    <mergeCell ref="C27:C28"/>
    <mergeCell ref="D27:D28"/>
    <mergeCell ref="E27:E28"/>
    <mergeCell ref="F27:F28"/>
    <mergeCell ref="G27:G28"/>
    <mergeCell ref="H27:H28"/>
    <mergeCell ref="I27:I2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48"/>
  <sheetViews>
    <sheetView showGridLines="0" view="pageBreakPreview" zoomScaleSheetLayoutView="100" zoomScalePageLayoutView="0" workbookViewId="0" topLeftCell="A20">
      <selection activeCell="G35" sqref="G35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2.12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375" style="0" customWidth="1"/>
    <col min="12" max="12" width="5.125" style="0" customWidth="1"/>
    <col min="13" max="13" width="12.00390625" style="0" customWidth="1"/>
  </cols>
  <sheetData>
    <row r="2" spans="1:12" ht="25.5" customHeight="1">
      <c r="A2" s="555" t="s">
        <v>86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1" ht="24.75" customHeight="1">
      <c r="A3" s="27" t="s">
        <v>50</v>
      </c>
      <c r="B3" s="30" t="s">
        <v>101</v>
      </c>
      <c r="C3" t="s">
        <v>40</v>
      </c>
      <c r="E3" s="135">
        <f>1!E3</f>
        <v>41067</v>
      </c>
      <c r="F3" s="14"/>
      <c r="G3" s="556" t="s">
        <v>64</v>
      </c>
      <c r="H3" s="556"/>
      <c r="I3" s="528" t="str">
        <f>seznam!F12</f>
        <v>ZH Písek</v>
      </c>
      <c r="J3" s="528"/>
      <c r="K3" s="528"/>
    </row>
    <row r="4" spans="1:13" ht="22.5" customHeight="1">
      <c r="A4" s="351" t="str">
        <f>seznam!B12</f>
        <v>17/896 </v>
      </c>
      <c r="B4" s="272" t="str">
        <f>seznam!C12</f>
        <v>PILÁT</v>
      </c>
      <c r="C4" s="35" t="str">
        <f>1!C4</f>
        <v>Pavel </v>
      </c>
      <c r="D4" s="229"/>
      <c r="E4" s="34" t="str">
        <f>1!E4</f>
        <v>Miloslav</v>
      </c>
      <c r="F4" s="229"/>
      <c r="G4" s="35" t="str">
        <f>1!G4</f>
        <v>Luboš</v>
      </c>
      <c r="H4" s="229"/>
      <c r="I4" s="35"/>
      <c r="J4" s="229"/>
      <c r="K4" s="35"/>
      <c r="L4" s="229"/>
      <c r="M4" s="229"/>
    </row>
    <row r="5" spans="1:13" ht="45.75" customHeight="1">
      <c r="A5" s="346">
        <f>seznam!E12</f>
        <v>39964</v>
      </c>
      <c r="B5" s="273" t="str">
        <f>seznam!D12</f>
        <v>1053 Guidam Sohn      17/518 Piafa po 629 Fetyš</v>
      </c>
      <c r="C5" s="38" t="str">
        <f>1!C5</f>
        <v>Sedláček</v>
      </c>
      <c r="D5" s="209"/>
      <c r="E5" s="37" t="str">
        <f>1!E5</f>
        <v>Perníček</v>
      </c>
      <c r="F5" s="209"/>
      <c r="G5" s="38" t="str">
        <f>1!G5</f>
        <v>Kozák</v>
      </c>
      <c r="H5" s="209"/>
      <c r="I5" s="38"/>
      <c r="J5" s="209"/>
      <c r="K5" s="38"/>
      <c r="L5" s="209"/>
      <c r="M5" s="209"/>
    </row>
    <row r="6" spans="1:13" ht="22.5" customHeight="1">
      <c r="A6" s="536" t="s">
        <v>3</v>
      </c>
      <c r="B6" s="536"/>
      <c r="C6" s="243">
        <v>7</v>
      </c>
      <c r="D6" s="244"/>
      <c r="E6" s="23">
        <v>7.5</v>
      </c>
      <c r="F6" s="244"/>
      <c r="G6" s="23">
        <v>7</v>
      </c>
      <c r="H6" s="244"/>
      <c r="I6" s="23"/>
      <c r="J6" s="244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6.333333333333333</v>
      </c>
      <c r="D7" s="98"/>
      <c r="E7" s="92">
        <f>E34</f>
        <v>6.333333333333333</v>
      </c>
      <c r="F7" s="98"/>
      <c r="G7" s="92">
        <f>G34</f>
        <v>6.5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8.333333333333334</v>
      </c>
      <c r="D8" s="101"/>
      <c r="E8" s="100">
        <f t="shared" si="0"/>
        <v>8.333333333333334</v>
      </c>
      <c r="F8" s="101"/>
      <c r="G8" s="100">
        <f t="shared" si="0"/>
        <v>8.333333333333334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>
        <v>6</v>
      </c>
      <c r="D9" s="526"/>
      <c r="E9" s="524">
        <v>6.5</v>
      </c>
      <c r="F9" s="526"/>
      <c r="G9" s="524">
        <v>7</v>
      </c>
      <c r="H9" s="526"/>
      <c r="I9" s="524"/>
      <c r="J9" s="526"/>
      <c r="K9" s="524"/>
      <c r="L9" s="526"/>
      <c r="M9" s="518">
        <f>(C9+E9+G9+I9+K9)/3</f>
        <v>6.5</v>
      </c>
    </row>
    <row r="10" spans="1:13" ht="14.25" customHeight="1">
      <c r="A10" s="51" t="s">
        <v>7</v>
      </c>
      <c r="B10" s="52"/>
      <c r="C10" s="525"/>
      <c r="D10" s="527"/>
      <c r="E10" s="525"/>
      <c r="F10" s="527"/>
      <c r="G10" s="525"/>
      <c r="H10" s="527"/>
      <c r="I10" s="525"/>
      <c r="J10" s="527"/>
      <c r="K10" s="525"/>
      <c r="L10" s="527"/>
      <c r="M10" s="519"/>
    </row>
    <row r="11" spans="1:13" ht="15.75" customHeight="1">
      <c r="A11" s="534" t="s">
        <v>9</v>
      </c>
      <c r="B11" s="535"/>
      <c r="C11" s="23">
        <v>7.5</v>
      </c>
      <c r="D11" s="230"/>
      <c r="E11" s="24">
        <v>7.5</v>
      </c>
      <c r="F11" s="230"/>
      <c r="G11" s="24">
        <v>7.5</v>
      </c>
      <c r="H11" s="230"/>
      <c r="I11" s="24"/>
      <c r="J11" s="230"/>
      <c r="K11" s="24"/>
      <c r="L11" s="230"/>
      <c r="M11" s="147">
        <f aca="true" t="shared" si="1" ref="M11:M19">(C11+E11+G11+I11+K11)/3</f>
        <v>7.5</v>
      </c>
    </row>
    <row r="12" spans="1:13" ht="18" customHeight="1">
      <c r="A12" s="534" t="s">
        <v>8</v>
      </c>
      <c r="B12" s="535"/>
      <c r="C12" s="40">
        <v>8</v>
      </c>
      <c r="D12" s="231"/>
      <c r="E12" s="41">
        <v>7.5</v>
      </c>
      <c r="F12" s="231"/>
      <c r="G12" s="41">
        <v>8</v>
      </c>
      <c r="H12" s="231"/>
      <c r="I12" s="41"/>
      <c r="J12" s="231"/>
      <c r="K12" s="41"/>
      <c r="L12" s="231"/>
      <c r="M12" s="147">
        <f t="shared" si="1"/>
        <v>7.833333333333333</v>
      </c>
    </row>
    <row r="13" spans="1:13" ht="25.5" customHeight="1">
      <c r="A13" s="533" t="s">
        <v>10</v>
      </c>
      <c r="B13" s="533"/>
      <c r="C13" s="92">
        <f>(C9+C11+C12)/3</f>
        <v>7.166666666666667</v>
      </c>
      <c r="D13" s="93"/>
      <c r="E13" s="92">
        <f>(E9+E11+E12)/3</f>
        <v>7.166666666666667</v>
      </c>
      <c r="F13" s="93"/>
      <c r="G13" s="92">
        <f>(G9+G11+G12)/3</f>
        <v>7.5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7.277777777777779</v>
      </c>
    </row>
    <row r="14" spans="1:13" ht="28.5" customHeight="1">
      <c r="A14" s="541" t="s">
        <v>90</v>
      </c>
      <c r="B14" s="541"/>
      <c r="C14" s="23">
        <v>7.5</v>
      </c>
      <c r="D14" s="230"/>
      <c r="E14" s="24">
        <v>7.5</v>
      </c>
      <c r="F14" s="230"/>
      <c r="G14" s="24">
        <v>7</v>
      </c>
      <c r="H14" s="230"/>
      <c r="I14" s="24"/>
      <c r="J14" s="230"/>
      <c r="K14" s="24"/>
      <c r="L14" s="232"/>
      <c r="M14" s="147"/>
    </row>
    <row r="15" spans="1:13" ht="28.5" customHeight="1">
      <c r="A15" s="541" t="s">
        <v>91</v>
      </c>
      <c r="B15" s="541"/>
      <c r="C15" s="23">
        <v>8</v>
      </c>
      <c r="D15" s="232"/>
      <c r="E15" s="39">
        <v>7</v>
      </c>
      <c r="F15" s="232"/>
      <c r="G15" s="39">
        <v>7</v>
      </c>
      <c r="H15" s="232"/>
      <c r="I15" s="39"/>
      <c r="J15" s="232"/>
      <c r="K15" s="39"/>
      <c r="L15" s="232"/>
      <c r="M15" s="147">
        <f t="shared" si="1"/>
        <v>7.333333333333333</v>
      </c>
    </row>
    <row r="16" spans="1:13" ht="31.5" customHeight="1">
      <c r="A16" s="541" t="s">
        <v>14</v>
      </c>
      <c r="B16" s="542"/>
      <c r="C16" s="23">
        <v>8.5</v>
      </c>
      <c r="D16" s="232"/>
      <c r="E16" s="39">
        <v>8</v>
      </c>
      <c r="F16" s="232"/>
      <c r="G16" s="39">
        <v>7.5</v>
      </c>
      <c r="H16" s="232"/>
      <c r="I16" s="39"/>
      <c r="J16" s="232"/>
      <c r="K16" s="39"/>
      <c r="L16" s="232"/>
      <c r="M16" s="147">
        <f t="shared" si="1"/>
        <v>8</v>
      </c>
    </row>
    <row r="17" spans="1:13" ht="24.75" customHeight="1">
      <c r="A17" s="534" t="s">
        <v>11</v>
      </c>
      <c r="B17" s="535"/>
      <c r="C17" s="23">
        <v>7.5</v>
      </c>
      <c r="D17" s="232"/>
      <c r="E17" s="39">
        <v>7.5</v>
      </c>
      <c r="F17" s="232"/>
      <c r="G17" s="39">
        <v>7.5</v>
      </c>
      <c r="H17" s="232"/>
      <c r="I17" s="39"/>
      <c r="J17" s="232"/>
      <c r="K17" s="39"/>
      <c r="L17" s="232"/>
      <c r="M17" s="147">
        <f t="shared" si="1"/>
        <v>7.5</v>
      </c>
    </row>
    <row r="18" spans="1:13" ht="28.5" customHeight="1">
      <c r="A18" s="545" t="s">
        <v>12</v>
      </c>
      <c r="B18" s="545"/>
      <c r="C18" s="23">
        <v>7.5</v>
      </c>
      <c r="D18" s="232"/>
      <c r="E18" s="39">
        <v>7</v>
      </c>
      <c r="F18" s="232"/>
      <c r="G18" s="39">
        <v>7</v>
      </c>
      <c r="H18" s="232"/>
      <c r="I18" s="39"/>
      <c r="J18" s="232"/>
      <c r="K18" s="39"/>
      <c r="L18" s="232"/>
      <c r="M18" s="147">
        <f t="shared" si="1"/>
        <v>7.166666666666667</v>
      </c>
    </row>
    <row r="19" spans="1:13" ht="32.25" customHeight="1">
      <c r="A19" s="533" t="s">
        <v>10</v>
      </c>
      <c r="B19" s="533"/>
      <c r="C19" s="92">
        <f>(C16+C17+C18)/3</f>
        <v>7.833333333333333</v>
      </c>
      <c r="D19" s="93"/>
      <c r="E19" s="92">
        <f>(E16+E17+E18)/3</f>
        <v>7.5</v>
      </c>
      <c r="F19" s="93"/>
      <c r="G19" s="92">
        <f>(G16+G17+G18)/3</f>
        <v>7.333333333333333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1"/>
        <v>7.5555555555555545</v>
      </c>
    </row>
    <row r="20" spans="1:13" ht="36.75" customHeight="1" thickBot="1">
      <c r="A20" s="546" t="s">
        <v>13</v>
      </c>
      <c r="B20" s="547"/>
      <c r="C20" s="23">
        <v>7.5</v>
      </c>
      <c r="D20" s="232"/>
      <c r="E20" s="39">
        <v>8</v>
      </c>
      <c r="F20" s="232"/>
      <c r="G20" s="39">
        <v>7</v>
      </c>
      <c r="H20" s="232"/>
      <c r="I20" s="39"/>
      <c r="J20" s="232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7.458333333333333</v>
      </c>
      <c r="D21" s="522"/>
      <c r="E21" s="522">
        <f aca="true" t="shared" si="2" ref="E21:K21">(E6+E7+E8+E13+E14+E15+E19+E20)/8</f>
        <v>7.416666666666666</v>
      </c>
      <c r="F21" s="522"/>
      <c r="G21" s="522">
        <f t="shared" si="2"/>
        <v>7.208333333333334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7.361111111111112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10.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351" t="str">
        <f>A4</f>
        <v>17/896 </v>
      </c>
      <c r="B25" s="54" t="str">
        <f>B4</f>
        <v>PILÁT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39964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>
        <v>6.5</v>
      </c>
      <c r="D27" s="557"/>
      <c r="E27" s="514">
        <v>6.5</v>
      </c>
      <c r="F27" s="520"/>
      <c r="G27" s="516">
        <v>7</v>
      </c>
      <c r="H27" s="520"/>
      <c r="I27" s="516"/>
      <c r="J27" s="520"/>
      <c r="K27" s="516"/>
      <c r="L27" s="520"/>
      <c r="M27" s="518">
        <f>(C27+E27+G27+I27+K27)/3</f>
        <v>6.666666666666667</v>
      </c>
    </row>
    <row r="28" spans="1:13" ht="11.25" customHeight="1">
      <c r="A28" s="65"/>
      <c r="B28" s="66" t="s">
        <v>21</v>
      </c>
      <c r="C28" s="515"/>
      <c r="D28" s="558"/>
      <c r="E28" s="515"/>
      <c r="F28" s="521"/>
      <c r="G28" s="517"/>
      <c r="H28" s="521"/>
      <c r="I28" s="517"/>
      <c r="J28" s="521"/>
      <c r="K28" s="517"/>
      <c r="L28" s="521"/>
      <c r="M28" s="519"/>
    </row>
    <row r="29" spans="1:13" ht="24.75" customHeight="1">
      <c r="A29" s="67"/>
      <c r="B29" s="68" t="s">
        <v>22</v>
      </c>
      <c r="C29" s="325">
        <v>5.5</v>
      </c>
      <c r="D29" s="326"/>
      <c r="E29" s="325">
        <v>6</v>
      </c>
      <c r="F29" s="326"/>
      <c r="G29" s="325">
        <v>6</v>
      </c>
      <c r="H29" s="59"/>
      <c r="I29" s="43"/>
      <c r="J29" s="59"/>
      <c r="K29" s="43"/>
      <c r="L29" s="59"/>
      <c r="M29" s="147">
        <f aca="true" t="shared" si="3" ref="M29:M34">(C29+E29+G29+I29+K29)/3</f>
        <v>5.833333333333333</v>
      </c>
    </row>
    <row r="30" spans="1:13" ht="24.75" customHeight="1">
      <c r="A30" s="69"/>
      <c r="B30" s="68" t="s">
        <v>23</v>
      </c>
      <c r="C30" s="39">
        <v>6</v>
      </c>
      <c r="D30" s="232"/>
      <c r="E30" s="39">
        <v>6.5</v>
      </c>
      <c r="F30" s="232"/>
      <c r="G30" s="39">
        <v>6.5</v>
      </c>
      <c r="H30" s="49"/>
      <c r="I30" s="45"/>
      <c r="J30" s="49"/>
      <c r="K30" s="45"/>
      <c r="L30" s="49"/>
      <c r="M30" s="147">
        <f t="shared" si="3"/>
        <v>6.333333333333333</v>
      </c>
    </row>
    <row r="31" spans="1:13" ht="24.75" customHeight="1">
      <c r="A31" s="70"/>
      <c r="B31" s="68" t="s">
        <v>24</v>
      </c>
      <c r="C31" s="39">
        <v>6.5</v>
      </c>
      <c r="D31" s="326"/>
      <c r="E31" s="325">
        <v>6.5</v>
      </c>
      <c r="F31" s="326"/>
      <c r="G31" s="325">
        <v>6.5</v>
      </c>
      <c r="H31" s="59"/>
      <c r="I31" s="43"/>
      <c r="J31" s="59"/>
      <c r="K31" s="43"/>
      <c r="L31" s="59"/>
      <c r="M31" s="147">
        <f t="shared" si="3"/>
        <v>6.5</v>
      </c>
    </row>
    <row r="32" spans="1:13" ht="24.75" customHeight="1">
      <c r="A32" s="70"/>
      <c r="B32" s="68" t="s">
        <v>25</v>
      </c>
      <c r="C32" s="327">
        <v>7</v>
      </c>
      <c r="D32" s="232"/>
      <c r="E32" s="39">
        <v>6.5</v>
      </c>
      <c r="F32" s="232"/>
      <c r="G32" s="39">
        <v>6.5</v>
      </c>
      <c r="H32" s="49"/>
      <c r="I32" s="45"/>
      <c r="J32" s="49"/>
      <c r="K32" s="45"/>
      <c r="L32" s="49"/>
      <c r="M32" s="147">
        <f t="shared" si="3"/>
        <v>6.666666666666667</v>
      </c>
    </row>
    <row r="33" spans="1:13" ht="24.75" customHeight="1">
      <c r="A33" s="71"/>
      <c r="B33" s="72" t="s">
        <v>26</v>
      </c>
      <c r="C33" s="39">
        <v>6.5</v>
      </c>
      <c r="D33" s="232"/>
      <c r="E33" s="39">
        <v>6</v>
      </c>
      <c r="F33" s="232"/>
      <c r="G33" s="39">
        <v>6.5</v>
      </c>
      <c r="H33" s="49"/>
      <c r="I33" s="45"/>
      <c r="J33" s="49"/>
      <c r="K33" s="45"/>
      <c r="L33" s="49"/>
      <c r="M33" s="147">
        <f t="shared" si="3"/>
        <v>6.333333333333333</v>
      </c>
    </row>
    <row r="34" spans="1:13" ht="24.75" customHeight="1" thickBot="1">
      <c r="A34" s="73" t="s">
        <v>27</v>
      </c>
      <c r="B34" s="74"/>
      <c r="C34" s="94">
        <f>(C27+C29+C30+C31+C32+C33)/6</f>
        <v>6.333333333333333</v>
      </c>
      <c r="D34" s="94"/>
      <c r="E34" s="94">
        <f>(E27+E29+E30+E31+E32+E33)/6</f>
        <v>6.333333333333333</v>
      </c>
      <c r="F34" s="94"/>
      <c r="G34" s="94">
        <f>(G27+G29+G30+G31+G32+G33)/6</f>
        <v>6.5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6.388888888888888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>
        <v>8</v>
      </c>
      <c r="D36" s="222">
        <f>C36*A36</f>
        <v>32</v>
      </c>
      <c r="E36" s="48">
        <f aca="true" t="shared" si="4" ref="E36:E42">C36</f>
        <v>8</v>
      </c>
      <c r="F36" s="222">
        <f>E36*A36</f>
        <v>32</v>
      </c>
      <c r="G36" s="48">
        <f aca="true" t="shared" si="5" ref="G36:G42">E36</f>
        <v>8</v>
      </c>
      <c r="H36" s="222">
        <f>G36*A36</f>
        <v>32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>
        <v>8</v>
      </c>
      <c r="D37" s="223"/>
      <c r="E37" s="48">
        <f t="shared" si="4"/>
        <v>8</v>
      </c>
      <c r="F37" s="222"/>
      <c r="G37" s="48">
        <f t="shared" si="5"/>
        <v>8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>
        <v>8</v>
      </c>
      <c r="D38" s="223"/>
      <c r="E38" s="48">
        <f t="shared" si="4"/>
        <v>8</v>
      </c>
      <c r="F38" s="222"/>
      <c r="G38" s="48">
        <f t="shared" si="5"/>
        <v>8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>
        <v>9</v>
      </c>
      <c r="D39" s="224">
        <f>(C37+C38+C39)/3*A39</f>
        <v>33.333333333333336</v>
      </c>
      <c r="E39" s="48">
        <f t="shared" si="4"/>
        <v>9</v>
      </c>
      <c r="F39" s="224">
        <f>(E37+E38+E39)/3*A39</f>
        <v>33.333333333333336</v>
      </c>
      <c r="G39" s="48">
        <f t="shared" si="5"/>
        <v>9</v>
      </c>
      <c r="H39" s="224">
        <f>(G37+G38+G39)/3*A39</f>
        <v>33.333333333333336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1.75" customHeight="1">
      <c r="A40" s="82">
        <v>3</v>
      </c>
      <c r="B40" s="83" t="s">
        <v>33</v>
      </c>
      <c r="C40" s="237">
        <v>9</v>
      </c>
      <c r="D40" s="224">
        <f>C40*A40</f>
        <v>27</v>
      </c>
      <c r="E40" s="48">
        <f t="shared" si="4"/>
        <v>9</v>
      </c>
      <c r="F40" s="224">
        <f>E40*A40</f>
        <v>27</v>
      </c>
      <c r="G40" s="48">
        <f t="shared" si="5"/>
        <v>9</v>
      </c>
      <c r="H40" s="224">
        <f>G40*A40</f>
        <v>27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>
        <v>9</v>
      </c>
      <c r="D41" s="225">
        <f>C41*A41</f>
        <v>9</v>
      </c>
      <c r="E41" s="48">
        <f t="shared" si="4"/>
        <v>9</v>
      </c>
      <c r="F41" s="225">
        <f>E41*A41</f>
        <v>9</v>
      </c>
      <c r="G41" s="48">
        <f t="shared" si="5"/>
        <v>9</v>
      </c>
      <c r="H41" s="225">
        <f>G41*A41</f>
        <v>9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>
        <v>8</v>
      </c>
      <c r="D42" s="224">
        <f>C42*A42</f>
        <v>32</v>
      </c>
      <c r="E42" s="48">
        <f t="shared" si="4"/>
        <v>8</v>
      </c>
      <c r="F42" s="224">
        <f>E42*A42</f>
        <v>32</v>
      </c>
      <c r="G42" s="48">
        <f t="shared" si="5"/>
        <v>8</v>
      </c>
      <c r="H42" s="224">
        <f>G42*A42</f>
        <v>32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8.333333333333334</v>
      </c>
      <c r="D43" s="226">
        <f>SUM(D35:D42)</f>
        <v>133.33333333333334</v>
      </c>
      <c r="E43" s="96">
        <f>(F43/16)</f>
        <v>8.333333333333334</v>
      </c>
      <c r="F43" s="226">
        <f>SUM(F35:F42)</f>
        <v>133.33333333333334</v>
      </c>
      <c r="G43" s="96">
        <f>(H43/16)</f>
        <v>8.333333333333334</v>
      </c>
      <c r="H43" s="227">
        <f>SUM(H35:H42)</f>
        <v>133.33333333333334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>
        <v>162</v>
      </c>
      <c r="D44" s="48"/>
      <c r="E44" s="48">
        <f>C44</f>
        <v>162</v>
      </c>
      <c r="F44" s="48"/>
      <c r="G44" s="48">
        <f>E44</f>
        <v>162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>
        <v>173</v>
      </c>
      <c r="D45" s="50"/>
      <c r="E45" s="48">
        <f>C45</f>
        <v>173</v>
      </c>
      <c r="F45" s="50"/>
      <c r="G45" s="48">
        <f>E45</f>
        <v>173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>
        <v>192</v>
      </c>
      <c r="D46" s="50"/>
      <c r="E46" s="48">
        <f>C46</f>
        <v>192</v>
      </c>
      <c r="F46" s="50"/>
      <c r="G46" s="48">
        <f>E46</f>
        <v>192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>
        <v>21.8</v>
      </c>
      <c r="D47" s="50"/>
      <c r="E47" s="48">
        <f>C47</f>
        <v>21.8</v>
      </c>
      <c r="F47" s="50"/>
      <c r="G47" s="48">
        <f>E47</f>
        <v>21.8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A2:L2"/>
    <mergeCell ref="A9:B9"/>
    <mergeCell ref="A13:B13"/>
    <mergeCell ref="A11:B11"/>
    <mergeCell ref="A12:B12"/>
    <mergeCell ref="A6:B6"/>
    <mergeCell ref="A7:B7"/>
    <mergeCell ref="A8:B8"/>
    <mergeCell ref="C9:C10"/>
    <mergeCell ref="D9:D10"/>
    <mergeCell ref="A21:B21"/>
    <mergeCell ref="H27:H28"/>
    <mergeCell ref="A14:B14"/>
    <mergeCell ref="A18:B18"/>
    <mergeCell ref="A19:B19"/>
    <mergeCell ref="A20:B20"/>
    <mergeCell ref="A15:B15"/>
    <mergeCell ref="A16:B16"/>
    <mergeCell ref="A17:B17"/>
    <mergeCell ref="G3:H3"/>
    <mergeCell ref="I3:K3"/>
    <mergeCell ref="H21:H22"/>
    <mergeCell ref="A48:B48"/>
    <mergeCell ref="A45:B45"/>
    <mergeCell ref="A46:B46"/>
    <mergeCell ref="A47:B47"/>
    <mergeCell ref="A22:B22"/>
    <mergeCell ref="C21:C22"/>
    <mergeCell ref="D21:D22"/>
    <mergeCell ref="I21:I22"/>
    <mergeCell ref="J21:J22"/>
    <mergeCell ref="K21:K22"/>
    <mergeCell ref="K9:K10"/>
    <mergeCell ref="H9:H10"/>
    <mergeCell ref="I9:I10"/>
    <mergeCell ref="J9:J10"/>
    <mergeCell ref="E9:E10"/>
    <mergeCell ref="F9:F10"/>
    <mergeCell ref="G9:G10"/>
    <mergeCell ref="G27:G28"/>
    <mergeCell ref="E21:E22"/>
    <mergeCell ref="F21:F22"/>
    <mergeCell ref="G21:G22"/>
    <mergeCell ref="I27:I28"/>
    <mergeCell ref="J27:J28"/>
    <mergeCell ref="C27:C28"/>
    <mergeCell ref="D27:D28"/>
    <mergeCell ref="E27:E28"/>
    <mergeCell ref="F27:F28"/>
    <mergeCell ref="K27:K28"/>
    <mergeCell ref="L27:L28"/>
    <mergeCell ref="M27:M28"/>
    <mergeCell ref="L9:L10"/>
    <mergeCell ref="M9:M10"/>
    <mergeCell ref="L21:L22"/>
    <mergeCell ref="M21:M2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48"/>
  <sheetViews>
    <sheetView showGridLines="0" view="pageBreakPreview" zoomScaleSheetLayoutView="100" zoomScalePageLayoutView="0" workbookViewId="0" topLeftCell="A20">
      <selection activeCell="G35" sqref="G35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10.25390625" style="0" bestFit="1" customWidth="1"/>
    <col min="4" max="4" width="5.125" style="0" customWidth="1"/>
    <col min="5" max="5" width="9.25390625" style="0" customWidth="1"/>
    <col min="6" max="6" width="5.25390625" style="0" customWidth="1"/>
    <col min="7" max="7" width="12.125" style="0" customWidth="1"/>
    <col min="8" max="8" width="5.25390625" style="0" customWidth="1"/>
    <col min="9" max="9" width="10.625" style="0" customWidth="1"/>
    <col min="10" max="10" width="5.125" style="0" customWidth="1"/>
    <col min="11" max="11" width="10.375" style="0" customWidth="1"/>
    <col min="12" max="12" width="5.125" style="0" customWidth="1"/>
    <col min="13" max="13" width="11.00390625" style="0" customWidth="1"/>
  </cols>
  <sheetData>
    <row r="2" spans="1:12" ht="25.5" customHeight="1">
      <c r="A2" s="555" t="s">
        <v>86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1" ht="24.75" customHeight="1">
      <c r="A3" s="27" t="s">
        <v>50</v>
      </c>
      <c r="B3" s="30" t="s">
        <v>101</v>
      </c>
      <c r="C3" t="s">
        <v>40</v>
      </c>
      <c r="E3" s="135">
        <f>1!E3</f>
        <v>41067</v>
      </c>
      <c r="F3" s="14"/>
      <c r="G3" s="556" t="s">
        <v>64</v>
      </c>
      <c r="H3" s="556"/>
      <c r="I3" s="528" t="str">
        <f>seznam!F13</f>
        <v>ZH Písek</v>
      </c>
      <c r="J3" s="528"/>
      <c r="K3" s="528"/>
    </row>
    <row r="4" spans="1:13" ht="22.5" customHeight="1">
      <c r="A4" s="351" t="str">
        <f>seznam!B13</f>
        <v>17/897</v>
      </c>
      <c r="B4" s="340" t="str">
        <f>seznam!C13</f>
        <v>CHODEC</v>
      </c>
      <c r="C4" s="35" t="str">
        <f>1!C4</f>
        <v>Pavel </v>
      </c>
      <c r="D4" s="229"/>
      <c r="E4" s="34" t="str">
        <f>1!E4</f>
        <v>Miloslav</v>
      </c>
      <c r="F4" s="229"/>
      <c r="G4" s="35" t="str">
        <f>1!G4</f>
        <v>Luboš</v>
      </c>
      <c r="H4" s="229"/>
      <c r="I4" s="35"/>
      <c r="J4" s="229"/>
      <c r="K4" s="35"/>
      <c r="L4" s="229"/>
      <c r="M4" s="229"/>
    </row>
    <row r="5" spans="1:13" ht="33.75" customHeight="1">
      <c r="A5" s="346">
        <f>seznam!E13</f>
        <v>39964</v>
      </c>
      <c r="B5" s="273" t="str">
        <f>seznam!D13</f>
        <v>1053 Guidam Sohn      Charity po Centgraf</v>
      </c>
      <c r="C5" s="38" t="str">
        <f>1!C5</f>
        <v>Sedláček</v>
      </c>
      <c r="D5" s="209"/>
      <c r="E5" s="37" t="str">
        <f>1!E5</f>
        <v>Perníček</v>
      </c>
      <c r="F5" s="209"/>
      <c r="G5" s="38" t="str">
        <f>1!G5</f>
        <v>Kozák</v>
      </c>
      <c r="H5" s="209"/>
      <c r="I5" s="38"/>
      <c r="J5" s="209"/>
      <c r="K5" s="38"/>
      <c r="L5" s="209"/>
      <c r="M5" s="209"/>
    </row>
    <row r="6" spans="1:13" ht="22.5" customHeight="1">
      <c r="A6" s="536" t="s">
        <v>3</v>
      </c>
      <c r="B6" s="536"/>
      <c r="C6" s="243">
        <v>7.5</v>
      </c>
      <c r="D6" s="244"/>
      <c r="E6" s="23">
        <v>7</v>
      </c>
      <c r="F6" s="244"/>
      <c r="G6" s="23">
        <v>7</v>
      </c>
      <c r="H6" s="244"/>
      <c r="I6" s="23"/>
      <c r="J6" s="244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6.5</v>
      </c>
      <c r="D7" s="98"/>
      <c r="E7" s="92">
        <f>E34</f>
        <v>6.666666666666667</v>
      </c>
      <c r="F7" s="98"/>
      <c r="G7" s="92">
        <f>G34</f>
        <v>6.833333333333333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8.8125</v>
      </c>
      <c r="D8" s="101"/>
      <c r="E8" s="100">
        <f t="shared" si="0"/>
        <v>8.8125</v>
      </c>
      <c r="F8" s="101"/>
      <c r="G8" s="100">
        <f t="shared" si="0"/>
        <v>8.8125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>
        <v>7</v>
      </c>
      <c r="D9" s="526"/>
      <c r="E9" s="524">
        <v>7</v>
      </c>
      <c r="F9" s="526"/>
      <c r="G9" s="524">
        <v>7.5</v>
      </c>
      <c r="H9" s="526"/>
      <c r="I9" s="524"/>
      <c r="J9" s="526"/>
      <c r="K9" s="524"/>
      <c r="L9" s="526"/>
      <c r="M9" s="518">
        <f>(C9+E9+G9+I9+K9)/3</f>
        <v>7.166666666666667</v>
      </c>
    </row>
    <row r="10" spans="1:13" ht="14.25" customHeight="1">
      <c r="A10" s="51" t="s">
        <v>7</v>
      </c>
      <c r="B10" s="52"/>
      <c r="C10" s="525"/>
      <c r="D10" s="527"/>
      <c r="E10" s="525"/>
      <c r="F10" s="527"/>
      <c r="G10" s="525"/>
      <c r="H10" s="527"/>
      <c r="I10" s="525"/>
      <c r="J10" s="527"/>
      <c r="K10" s="525"/>
      <c r="L10" s="527"/>
      <c r="M10" s="519"/>
    </row>
    <row r="11" spans="1:13" ht="15.75" customHeight="1">
      <c r="A11" s="534" t="s">
        <v>9</v>
      </c>
      <c r="B11" s="535"/>
      <c r="C11" s="23">
        <v>7.5</v>
      </c>
      <c r="D11" s="230"/>
      <c r="E11" s="24">
        <v>7.5</v>
      </c>
      <c r="F11" s="230"/>
      <c r="G11" s="24">
        <v>7</v>
      </c>
      <c r="H11" s="230"/>
      <c r="I11" s="24"/>
      <c r="J11" s="230"/>
      <c r="K11" s="24"/>
      <c r="L11" s="230"/>
      <c r="M11" s="147">
        <f aca="true" t="shared" si="1" ref="M11:M19">(C11+E11+G11+I11+K11)/3</f>
        <v>7.333333333333333</v>
      </c>
    </row>
    <row r="12" spans="1:13" ht="18" customHeight="1">
      <c r="A12" s="534" t="s">
        <v>8</v>
      </c>
      <c r="B12" s="535"/>
      <c r="C12" s="40">
        <v>8</v>
      </c>
      <c r="D12" s="231"/>
      <c r="E12" s="41">
        <v>8</v>
      </c>
      <c r="F12" s="231"/>
      <c r="G12" s="41">
        <v>8</v>
      </c>
      <c r="H12" s="231"/>
      <c r="I12" s="41"/>
      <c r="J12" s="231"/>
      <c r="K12" s="41"/>
      <c r="L12" s="231"/>
      <c r="M12" s="147">
        <f t="shared" si="1"/>
        <v>8</v>
      </c>
    </row>
    <row r="13" spans="1:13" ht="25.5" customHeight="1">
      <c r="A13" s="533" t="s">
        <v>10</v>
      </c>
      <c r="B13" s="533"/>
      <c r="C13" s="92">
        <f>(C9+C11+C12)/3</f>
        <v>7.5</v>
      </c>
      <c r="D13" s="93"/>
      <c r="E13" s="92">
        <f>(E9+E11+E12)/3</f>
        <v>7.5</v>
      </c>
      <c r="F13" s="93"/>
      <c r="G13" s="92">
        <f>(G9+G11+G12)/3</f>
        <v>7.5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7.5</v>
      </c>
    </row>
    <row r="14" spans="1:13" ht="28.5" customHeight="1">
      <c r="A14" s="541" t="s">
        <v>90</v>
      </c>
      <c r="B14" s="541"/>
      <c r="C14" s="23">
        <v>9</v>
      </c>
      <c r="D14" s="230"/>
      <c r="E14" s="24">
        <v>8</v>
      </c>
      <c r="F14" s="230"/>
      <c r="G14" s="24">
        <v>8</v>
      </c>
      <c r="H14" s="230"/>
      <c r="I14" s="24"/>
      <c r="J14" s="230"/>
      <c r="K14" s="24"/>
      <c r="L14" s="232"/>
      <c r="M14" s="147"/>
    </row>
    <row r="15" spans="1:13" ht="28.5" customHeight="1">
      <c r="A15" s="541" t="s">
        <v>91</v>
      </c>
      <c r="B15" s="541"/>
      <c r="C15" s="23">
        <v>8.5</v>
      </c>
      <c r="D15" s="232"/>
      <c r="E15" s="39">
        <v>8.5</v>
      </c>
      <c r="F15" s="232"/>
      <c r="G15" s="39">
        <v>7.5</v>
      </c>
      <c r="H15" s="232"/>
      <c r="I15" s="39"/>
      <c r="J15" s="232"/>
      <c r="K15" s="39"/>
      <c r="L15" s="232"/>
      <c r="M15" s="147">
        <f t="shared" si="1"/>
        <v>8.166666666666666</v>
      </c>
    </row>
    <row r="16" spans="1:13" ht="31.5" customHeight="1">
      <c r="A16" s="541" t="s">
        <v>14</v>
      </c>
      <c r="B16" s="542"/>
      <c r="C16" s="23">
        <v>8.5</v>
      </c>
      <c r="D16" s="232"/>
      <c r="E16" s="39">
        <v>8</v>
      </c>
      <c r="F16" s="232"/>
      <c r="G16" s="39">
        <v>8</v>
      </c>
      <c r="H16" s="232"/>
      <c r="I16" s="39"/>
      <c r="J16" s="232"/>
      <c r="K16" s="39"/>
      <c r="L16" s="232"/>
      <c r="M16" s="147">
        <f t="shared" si="1"/>
        <v>8.166666666666666</v>
      </c>
    </row>
    <row r="17" spans="1:13" ht="24.75" customHeight="1">
      <c r="A17" s="534" t="s">
        <v>11</v>
      </c>
      <c r="B17" s="535"/>
      <c r="C17" s="23">
        <v>7</v>
      </c>
      <c r="D17" s="232"/>
      <c r="E17" s="39">
        <v>7</v>
      </c>
      <c r="F17" s="232"/>
      <c r="G17" s="39">
        <v>7.5</v>
      </c>
      <c r="H17" s="232"/>
      <c r="I17" s="39"/>
      <c r="J17" s="232"/>
      <c r="K17" s="39"/>
      <c r="L17" s="232"/>
      <c r="M17" s="147">
        <f t="shared" si="1"/>
        <v>7.166666666666667</v>
      </c>
    </row>
    <row r="18" spans="1:13" ht="28.5" customHeight="1">
      <c r="A18" s="545" t="s">
        <v>12</v>
      </c>
      <c r="B18" s="545"/>
      <c r="C18" s="23">
        <v>7.5</v>
      </c>
      <c r="D18" s="232"/>
      <c r="E18" s="39">
        <v>7.5</v>
      </c>
      <c r="F18" s="232"/>
      <c r="G18" s="39">
        <v>7</v>
      </c>
      <c r="H18" s="232"/>
      <c r="I18" s="39"/>
      <c r="J18" s="232"/>
      <c r="K18" s="39"/>
      <c r="L18" s="232"/>
      <c r="M18" s="147">
        <f t="shared" si="1"/>
        <v>7.333333333333333</v>
      </c>
    </row>
    <row r="19" spans="1:13" ht="32.25" customHeight="1">
      <c r="A19" s="533" t="s">
        <v>10</v>
      </c>
      <c r="B19" s="533"/>
      <c r="C19" s="92">
        <f>(C16+C17+C18)/3</f>
        <v>7.666666666666667</v>
      </c>
      <c r="D19" s="93"/>
      <c r="E19" s="92">
        <f>(E16+E17+E18)/3</f>
        <v>7.5</v>
      </c>
      <c r="F19" s="93"/>
      <c r="G19" s="92">
        <f>(G16+G17+G18)/3</f>
        <v>7.5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1"/>
        <v>7.555555555555556</v>
      </c>
    </row>
    <row r="20" spans="1:13" ht="36.75" customHeight="1" thickBot="1">
      <c r="A20" s="546" t="s">
        <v>13</v>
      </c>
      <c r="B20" s="547"/>
      <c r="C20" s="23">
        <v>8.5</v>
      </c>
      <c r="D20" s="232"/>
      <c r="E20" s="39">
        <v>8.5</v>
      </c>
      <c r="F20" s="232"/>
      <c r="G20" s="39">
        <v>8</v>
      </c>
      <c r="H20" s="232"/>
      <c r="I20" s="39"/>
      <c r="J20" s="232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7.997395833333333</v>
      </c>
      <c r="D21" s="522"/>
      <c r="E21" s="522">
        <f aca="true" t="shared" si="2" ref="E21:K21">(E6+E7+E8+E13+E14+E15+E19+E20)/8</f>
        <v>7.809895833333334</v>
      </c>
      <c r="F21" s="522"/>
      <c r="G21" s="522">
        <f t="shared" si="2"/>
        <v>7.643229166666666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7.816840277777779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12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351" t="str">
        <f>A4</f>
        <v>17/897</v>
      </c>
      <c r="B25" s="54" t="str">
        <f>B4</f>
        <v>CHODEC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39964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>
        <v>7.5</v>
      </c>
      <c r="D27" s="557"/>
      <c r="E27" s="514">
        <v>7.5</v>
      </c>
      <c r="F27" s="520"/>
      <c r="G27" s="516">
        <v>7.5</v>
      </c>
      <c r="H27" s="520"/>
      <c r="I27" s="516"/>
      <c r="J27" s="520"/>
      <c r="K27" s="516"/>
      <c r="L27" s="520"/>
      <c r="M27" s="518">
        <f>(C27+E27+G27+I27+K27)/3</f>
        <v>7.5</v>
      </c>
    </row>
    <row r="28" spans="1:13" ht="11.25" customHeight="1">
      <c r="A28" s="65"/>
      <c r="B28" s="66" t="s">
        <v>21</v>
      </c>
      <c r="C28" s="515"/>
      <c r="D28" s="558"/>
      <c r="E28" s="515"/>
      <c r="F28" s="521"/>
      <c r="G28" s="517"/>
      <c r="H28" s="521"/>
      <c r="I28" s="517"/>
      <c r="J28" s="521"/>
      <c r="K28" s="517"/>
      <c r="L28" s="521"/>
      <c r="M28" s="519"/>
    </row>
    <row r="29" spans="1:13" ht="24.75" customHeight="1">
      <c r="A29" s="67"/>
      <c r="B29" s="68" t="s">
        <v>22</v>
      </c>
      <c r="C29" s="325">
        <v>7</v>
      </c>
      <c r="D29" s="326"/>
      <c r="E29" s="325">
        <v>7.5</v>
      </c>
      <c r="F29" s="326"/>
      <c r="G29" s="325">
        <v>7.5</v>
      </c>
      <c r="H29" s="59"/>
      <c r="I29" s="43"/>
      <c r="J29" s="59"/>
      <c r="K29" s="43"/>
      <c r="L29" s="59"/>
      <c r="M29" s="147">
        <f aca="true" t="shared" si="3" ref="M29:M34">(C29+E29+G29+I29+K29)/3</f>
        <v>7.333333333333333</v>
      </c>
    </row>
    <row r="30" spans="1:13" ht="24.75" customHeight="1">
      <c r="A30" s="69"/>
      <c r="B30" s="68" t="s">
        <v>23</v>
      </c>
      <c r="C30" s="39">
        <v>7</v>
      </c>
      <c r="D30" s="232"/>
      <c r="E30" s="39">
        <v>6.5</v>
      </c>
      <c r="F30" s="232"/>
      <c r="G30" s="39">
        <v>7</v>
      </c>
      <c r="H30" s="49"/>
      <c r="I30" s="45"/>
      <c r="J30" s="49"/>
      <c r="K30" s="45"/>
      <c r="L30" s="49"/>
      <c r="M30" s="147">
        <f t="shared" si="3"/>
        <v>6.833333333333333</v>
      </c>
    </row>
    <row r="31" spans="1:13" ht="24.75" customHeight="1">
      <c r="A31" s="70"/>
      <c r="B31" s="68" t="s">
        <v>24</v>
      </c>
      <c r="C31" s="39">
        <v>6.5</v>
      </c>
      <c r="D31" s="326"/>
      <c r="E31" s="325">
        <v>6.5</v>
      </c>
      <c r="F31" s="326"/>
      <c r="G31" s="325">
        <v>7</v>
      </c>
      <c r="H31" s="59"/>
      <c r="I31" s="43"/>
      <c r="J31" s="59"/>
      <c r="K31" s="43"/>
      <c r="L31" s="59"/>
      <c r="M31" s="147">
        <f t="shared" si="3"/>
        <v>6.666666666666667</v>
      </c>
    </row>
    <row r="32" spans="1:13" ht="24.75" customHeight="1">
      <c r="A32" s="70"/>
      <c r="B32" s="68" t="s">
        <v>25</v>
      </c>
      <c r="C32" s="327">
        <v>5.5</v>
      </c>
      <c r="D32" s="232"/>
      <c r="E32" s="39">
        <v>6</v>
      </c>
      <c r="F32" s="232"/>
      <c r="G32" s="39">
        <v>6</v>
      </c>
      <c r="H32" s="49"/>
      <c r="I32" s="45"/>
      <c r="J32" s="49"/>
      <c r="K32" s="45"/>
      <c r="L32" s="49"/>
      <c r="M32" s="147">
        <f t="shared" si="3"/>
        <v>5.833333333333333</v>
      </c>
    </row>
    <row r="33" spans="1:13" ht="24.75" customHeight="1">
      <c r="A33" s="71"/>
      <c r="B33" s="72" t="s">
        <v>26</v>
      </c>
      <c r="C33" s="39">
        <v>5.5</v>
      </c>
      <c r="D33" s="232"/>
      <c r="E33" s="39">
        <v>6</v>
      </c>
      <c r="F33" s="232"/>
      <c r="G33" s="39">
        <v>6</v>
      </c>
      <c r="H33" s="49"/>
      <c r="I33" s="45"/>
      <c r="J33" s="49"/>
      <c r="K33" s="45"/>
      <c r="L33" s="49"/>
      <c r="M33" s="147">
        <f t="shared" si="3"/>
        <v>5.833333333333333</v>
      </c>
    </row>
    <row r="34" spans="1:13" ht="24.75" customHeight="1" thickBot="1">
      <c r="A34" s="73" t="s">
        <v>27</v>
      </c>
      <c r="B34" s="74"/>
      <c r="C34" s="94">
        <f>(C27+C29+C30+C31+C32+C33)/6</f>
        <v>6.5</v>
      </c>
      <c r="D34" s="94"/>
      <c r="E34" s="94">
        <f>(E27+E29+E30+E31+E32+E33)/6</f>
        <v>6.666666666666667</v>
      </c>
      <c r="F34" s="94"/>
      <c r="G34" s="94">
        <f>(G27+G29+G30+G31+G32+G33)/6</f>
        <v>6.833333333333333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6.666666666666667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>
        <v>8</v>
      </c>
      <c r="D36" s="222">
        <f>C36*A36</f>
        <v>32</v>
      </c>
      <c r="E36" s="48">
        <f aca="true" t="shared" si="4" ref="E36:E42">C36</f>
        <v>8</v>
      </c>
      <c r="F36" s="222">
        <f>E36*A36</f>
        <v>32</v>
      </c>
      <c r="G36" s="48">
        <f aca="true" t="shared" si="5" ref="G36:G42">E36</f>
        <v>8</v>
      </c>
      <c r="H36" s="222">
        <f>G36*A36</f>
        <v>32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>
        <v>9</v>
      </c>
      <c r="D37" s="223"/>
      <c r="E37" s="48">
        <f t="shared" si="4"/>
        <v>9</v>
      </c>
      <c r="F37" s="222"/>
      <c r="G37" s="48">
        <f t="shared" si="5"/>
        <v>9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>
        <v>9</v>
      </c>
      <c r="D38" s="223"/>
      <c r="E38" s="48">
        <f t="shared" si="4"/>
        <v>9</v>
      </c>
      <c r="F38" s="222"/>
      <c r="G38" s="48">
        <f t="shared" si="5"/>
        <v>9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>
        <v>9</v>
      </c>
      <c r="D39" s="224">
        <f>(C37+C38+C39)/3*A39</f>
        <v>36</v>
      </c>
      <c r="E39" s="48">
        <f t="shared" si="4"/>
        <v>9</v>
      </c>
      <c r="F39" s="224">
        <f>(E37+E38+E39)/3*A39</f>
        <v>36</v>
      </c>
      <c r="G39" s="48">
        <f t="shared" si="5"/>
        <v>9</v>
      </c>
      <c r="H39" s="224">
        <f>(G37+G38+G39)/3*A39</f>
        <v>36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>
        <v>8</v>
      </c>
      <c r="D40" s="224">
        <f>C40*A40</f>
        <v>24</v>
      </c>
      <c r="E40" s="48">
        <f t="shared" si="4"/>
        <v>8</v>
      </c>
      <c r="F40" s="224">
        <f>E40*A40</f>
        <v>24</v>
      </c>
      <c r="G40" s="48">
        <f t="shared" si="5"/>
        <v>8</v>
      </c>
      <c r="H40" s="224">
        <f>G40*A40</f>
        <v>24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>
        <v>9</v>
      </c>
      <c r="D41" s="225">
        <f>C41*A41</f>
        <v>9</v>
      </c>
      <c r="E41" s="48">
        <f t="shared" si="4"/>
        <v>9</v>
      </c>
      <c r="F41" s="225">
        <f>E41*A41</f>
        <v>9</v>
      </c>
      <c r="G41" s="48">
        <f t="shared" si="5"/>
        <v>9</v>
      </c>
      <c r="H41" s="225">
        <f>G41*A41</f>
        <v>9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>
        <v>10</v>
      </c>
      <c r="D42" s="224">
        <f>C42*A42</f>
        <v>40</v>
      </c>
      <c r="E42" s="48">
        <f t="shared" si="4"/>
        <v>10</v>
      </c>
      <c r="F42" s="224">
        <f>E42*A42</f>
        <v>40</v>
      </c>
      <c r="G42" s="48">
        <f t="shared" si="5"/>
        <v>10</v>
      </c>
      <c r="H42" s="224">
        <f>G42*A42</f>
        <v>40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8.8125</v>
      </c>
      <c r="D43" s="226">
        <f>SUM(D35:D42)</f>
        <v>141</v>
      </c>
      <c r="E43" s="96">
        <f>(F43/16)</f>
        <v>8.8125</v>
      </c>
      <c r="F43" s="226">
        <f>SUM(F35:F42)</f>
        <v>141</v>
      </c>
      <c r="G43" s="96">
        <f>(H43/16)</f>
        <v>8.8125</v>
      </c>
      <c r="H43" s="227">
        <f>SUM(H35:H42)</f>
        <v>141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>
        <v>172</v>
      </c>
      <c r="D44" s="48"/>
      <c r="E44" s="48">
        <f>C44</f>
        <v>172</v>
      </c>
      <c r="F44" s="48"/>
      <c r="G44" s="48">
        <f>E44</f>
        <v>172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>
        <v>186</v>
      </c>
      <c r="D45" s="50"/>
      <c r="E45" s="48">
        <f>C45</f>
        <v>186</v>
      </c>
      <c r="F45" s="50"/>
      <c r="G45" s="48">
        <f>E45</f>
        <v>186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>
        <v>192</v>
      </c>
      <c r="D46" s="50"/>
      <c r="E46" s="48">
        <f>C46</f>
        <v>192</v>
      </c>
      <c r="F46" s="50"/>
      <c r="G46" s="48">
        <f>E46</f>
        <v>192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>
        <v>22.5</v>
      </c>
      <c r="D47" s="50"/>
      <c r="E47" s="48">
        <f>C47</f>
        <v>22.5</v>
      </c>
      <c r="F47" s="50"/>
      <c r="G47" s="48">
        <f>E47</f>
        <v>22.5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L21:L22"/>
    <mergeCell ref="F21:F22"/>
    <mergeCell ref="H21:H22"/>
    <mergeCell ref="A19:B19"/>
    <mergeCell ref="A20:B20"/>
    <mergeCell ref="A21:B21"/>
    <mergeCell ref="A22:B22"/>
    <mergeCell ref="D21:D22"/>
    <mergeCell ref="J21:J22"/>
    <mergeCell ref="E9:E10"/>
    <mergeCell ref="F9:F10"/>
    <mergeCell ref="G9:G10"/>
    <mergeCell ref="H9:H10"/>
    <mergeCell ref="A48:B48"/>
    <mergeCell ref="A45:B45"/>
    <mergeCell ref="A46:B46"/>
    <mergeCell ref="A47:B47"/>
    <mergeCell ref="A15:B15"/>
    <mergeCell ref="A16:B16"/>
    <mergeCell ref="A6:B6"/>
    <mergeCell ref="A7:B7"/>
    <mergeCell ref="A17:B17"/>
    <mergeCell ref="A18:B18"/>
    <mergeCell ref="G3:H3"/>
    <mergeCell ref="I3:K3"/>
    <mergeCell ref="A14:B14"/>
    <mergeCell ref="A8:B8"/>
    <mergeCell ref="C9:C10"/>
    <mergeCell ref="D9:D10"/>
    <mergeCell ref="I9:I10"/>
    <mergeCell ref="J9:J10"/>
    <mergeCell ref="K9:K10"/>
    <mergeCell ref="L9:L10"/>
    <mergeCell ref="M21:M22"/>
    <mergeCell ref="A2:L2"/>
    <mergeCell ref="A9:B9"/>
    <mergeCell ref="A13:B13"/>
    <mergeCell ref="A11:B11"/>
    <mergeCell ref="A12:B12"/>
    <mergeCell ref="C27:C28"/>
    <mergeCell ref="D27:D28"/>
    <mergeCell ref="E27:E28"/>
    <mergeCell ref="F27:F28"/>
    <mergeCell ref="M9:M10"/>
    <mergeCell ref="C21:C22"/>
    <mergeCell ref="E21:E22"/>
    <mergeCell ref="G21:G22"/>
    <mergeCell ref="I21:I22"/>
    <mergeCell ref="K21:K22"/>
    <mergeCell ref="M27:M28"/>
    <mergeCell ref="G27:G28"/>
    <mergeCell ref="H27:H28"/>
    <mergeCell ref="I27:I28"/>
    <mergeCell ref="J27:J28"/>
    <mergeCell ref="K27:K28"/>
    <mergeCell ref="L27:L2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B4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M48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0.00390625" style="0" bestFit="1" customWidth="1"/>
    <col min="8" max="8" width="5.25390625" style="0" customWidth="1"/>
    <col min="9" max="9" width="10.625" style="0" customWidth="1"/>
    <col min="10" max="10" width="5.25390625" style="0" customWidth="1"/>
    <col min="11" max="11" width="9.875" style="0" customWidth="1"/>
    <col min="12" max="12" width="5.25390625" style="0" customWidth="1"/>
    <col min="13" max="13" width="12.625" style="0" customWidth="1"/>
  </cols>
  <sheetData>
    <row r="2" spans="1:12" ht="25.5" customHeight="1">
      <c r="A2" s="555" t="s">
        <v>86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1" ht="24.75" customHeight="1">
      <c r="A3" s="27" t="s">
        <v>50</v>
      </c>
      <c r="B3" s="30" t="s">
        <v>101</v>
      </c>
      <c r="C3" t="s">
        <v>40</v>
      </c>
      <c r="E3" s="135">
        <f>1!E3</f>
        <v>41067</v>
      </c>
      <c r="F3" s="14"/>
      <c r="G3" s="556" t="s">
        <v>64</v>
      </c>
      <c r="H3" s="556"/>
      <c r="I3" s="528">
        <f>seznam!F14</f>
        <v>0</v>
      </c>
      <c r="J3" s="528"/>
      <c r="K3" s="528"/>
    </row>
    <row r="4" spans="1:13" ht="22.5" customHeight="1">
      <c r="A4" s="351">
        <f>seznam!B14</f>
        <v>0</v>
      </c>
      <c r="B4" s="274">
        <f>seznam!C14</f>
        <v>0</v>
      </c>
      <c r="C4" s="35" t="str">
        <f>1!C4</f>
        <v>Pavel </v>
      </c>
      <c r="D4" s="229"/>
      <c r="E4" s="34" t="str">
        <f>1!E4</f>
        <v>Miloslav</v>
      </c>
      <c r="F4" s="229"/>
      <c r="G4" s="35" t="str">
        <f>1!G4</f>
        <v>Luboš</v>
      </c>
      <c r="H4" s="229"/>
      <c r="I4" s="35"/>
      <c r="J4" s="229"/>
      <c r="K4" s="35"/>
      <c r="L4" s="229"/>
      <c r="M4" s="229"/>
    </row>
    <row r="5" spans="1:13" ht="35.25" customHeight="1">
      <c r="A5" s="346">
        <f>seznam!E14</f>
        <v>0</v>
      </c>
      <c r="B5" s="341">
        <f>seznam!D14</f>
        <v>0</v>
      </c>
      <c r="C5" s="38" t="str">
        <f>1!C5</f>
        <v>Sedláček</v>
      </c>
      <c r="D5" s="209"/>
      <c r="E5" s="37" t="str">
        <f>1!E5</f>
        <v>Perníček</v>
      </c>
      <c r="F5" s="209"/>
      <c r="G5" s="38" t="str">
        <f>1!G5</f>
        <v>Kozák</v>
      </c>
      <c r="H5" s="209"/>
      <c r="I5" s="38"/>
      <c r="J5" s="209"/>
      <c r="K5" s="38"/>
      <c r="L5" s="209"/>
      <c r="M5" s="209"/>
    </row>
    <row r="6" spans="1:13" ht="22.5" customHeight="1">
      <c r="A6" s="536" t="s">
        <v>3</v>
      </c>
      <c r="B6" s="536"/>
      <c r="C6" s="243"/>
      <c r="D6" s="244"/>
      <c r="E6" s="23"/>
      <c r="F6" s="244"/>
      <c r="G6" s="23"/>
      <c r="H6" s="244"/>
      <c r="I6" s="23"/>
      <c r="J6" s="244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0</v>
      </c>
      <c r="D7" s="98"/>
      <c r="E7" s="92">
        <f>E34</f>
        <v>0</v>
      </c>
      <c r="F7" s="98"/>
      <c r="G7" s="92">
        <f>G34</f>
        <v>0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0</v>
      </c>
      <c r="D8" s="101"/>
      <c r="E8" s="100">
        <f t="shared" si="0"/>
        <v>0</v>
      </c>
      <c r="F8" s="101"/>
      <c r="G8" s="100">
        <f t="shared" si="0"/>
        <v>0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/>
      <c r="D9" s="526"/>
      <c r="E9" s="524"/>
      <c r="F9" s="526"/>
      <c r="G9" s="524"/>
      <c r="H9" s="526"/>
      <c r="I9" s="524"/>
      <c r="J9" s="526"/>
      <c r="K9" s="524"/>
      <c r="L9" s="526"/>
      <c r="M9" s="518">
        <f>(C9+E9+G9+I9+K9)/3</f>
        <v>0</v>
      </c>
    </row>
    <row r="10" spans="1:13" ht="14.25" customHeight="1">
      <c r="A10" s="51" t="s">
        <v>7</v>
      </c>
      <c r="B10" s="52"/>
      <c r="C10" s="525"/>
      <c r="D10" s="527"/>
      <c r="E10" s="525"/>
      <c r="F10" s="527"/>
      <c r="G10" s="525"/>
      <c r="H10" s="527"/>
      <c r="I10" s="525"/>
      <c r="J10" s="527"/>
      <c r="K10" s="525"/>
      <c r="L10" s="527"/>
      <c r="M10" s="519"/>
    </row>
    <row r="11" spans="1:13" ht="15.75" customHeight="1">
      <c r="A11" s="534" t="s">
        <v>9</v>
      </c>
      <c r="B11" s="535"/>
      <c r="C11" s="23"/>
      <c r="D11" s="230"/>
      <c r="E11" s="24"/>
      <c r="F11" s="230"/>
      <c r="G11" s="24"/>
      <c r="H11" s="230"/>
      <c r="I11" s="24"/>
      <c r="J11" s="230"/>
      <c r="K11" s="24"/>
      <c r="L11" s="230"/>
      <c r="M11" s="147">
        <f aca="true" t="shared" si="1" ref="M11:M19">(C11+E11+G11+I11+K11)/3</f>
        <v>0</v>
      </c>
    </row>
    <row r="12" spans="1:13" ht="18" customHeight="1">
      <c r="A12" s="534" t="s">
        <v>8</v>
      </c>
      <c r="B12" s="535"/>
      <c r="C12" s="40"/>
      <c r="D12" s="231"/>
      <c r="E12" s="41"/>
      <c r="F12" s="231"/>
      <c r="G12" s="41"/>
      <c r="H12" s="231"/>
      <c r="I12" s="41"/>
      <c r="J12" s="231"/>
      <c r="K12" s="41"/>
      <c r="L12" s="231"/>
      <c r="M12" s="147">
        <f t="shared" si="1"/>
        <v>0</v>
      </c>
    </row>
    <row r="13" spans="1:13" ht="25.5" customHeight="1">
      <c r="A13" s="533" t="s">
        <v>10</v>
      </c>
      <c r="B13" s="533"/>
      <c r="C13" s="92">
        <f>(C9+C11+C12)/3</f>
        <v>0</v>
      </c>
      <c r="D13" s="93"/>
      <c r="E13" s="92">
        <f>(E9+E11+E12)/3</f>
        <v>0</v>
      </c>
      <c r="F13" s="93"/>
      <c r="G13" s="92">
        <f>(G9+G11+G12)/3</f>
        <v>0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0</v>
      </c>
    </row>
    <row r="14" spans="1:13" ht="28.5" customHeight="1">
      <c r="A14" s="541" t="s">
        <v>90</v>
      </c>
      <c r="B14" s="541"/>
      <c r="C14" s="23"/>
      <c r="D14" s="230"/>
      <c r="E14" s="24"/>
      <c r="F14" s="230"/>
      <c r="G14" s="24"/>
      <c r="H14" s="230"/>
      <c r="I14" s="24"/>
      <c r="J14" s="230"/>
      <c r="K14" s="24"/>
      <c r="L14" s="232"/>
      <c r="M14" s="147"/>
    </row>
    <row r="15" spans="1:13" ht="28.5" customHeight="1">
      <c r="A15" s="541" t="s">
        <v>91</v>
      </c>
      <c r="B15" s="541"/>
      <c r="C15" s="23"/>
      <c r="D15" s="232"/>
      <c r="E15" s="39"/>
      <c r="F15" s="232"/>
      <c r="G15" s="39"/>
      <c r="H15" s="232"/>
      <c r="I15" s="39"/>
      <c r="J15" s="232"/>
      <c r="K15" s="39"/>
      <c r="L15" s="232"/>
      <c r="M15" s="147">
        <f t="shared" si="1"/>
        <v>0</v>
      </c>
    </row>
    <row r="16" spans="1:13" ht="31.5" customHeight="1">
      <c r="A16" s="541" t="s">
        <v>14</v>
      </c>
      <c r="B16" s="542"/>
      <c r="C16" s="23"/>
      <c r="D16" s="232"/>
      <c r="E16" s="39"/>
      <c r="F16" s="232"/>
      <c r="G16" s="39"/>
      <c r="H16" s="232"/>
      <c r="I16" s="39"/>
      <c r="J16" s="232"/>
      <c r="K16" s="39"/>
      <c r="L16" s="232"/>
      <c r="M16" s="147">
        <f t="shared" si="1"/>
        <v>0</v>
      </c>
    </row>
    <row r="17" spans="1:13" ht="24.75" customHeight="1">
      <c r="A17" s="534" t="s">
        <v>11</v>
      </c>
      <c r="B17" s="535"/>
      <c r="C17" s="23"/>
      <c r="D17" s="232"/>
      <c r="E17" s="39"/>
      <c r="F17" s="232"/>
      <c r="G17" s="39"/>
      <c r="H17" s="232"/>
      <c r="I17" s="39"/>
      <c r="J17" s="232"/>
      <c r="K17" s="39"/>
      <c r="L17" s="232"/>
      <c r="M17" s="147">
        <f t="shared" si="1"/>
        <v>0</v>
      </c>
    </row>
    <row r="18" spans="1:13" ht="28.5" customHeight="1">
      <c r="A18" s="545" t="s">
        <v>12</v>
      </c>
      <c r="B18" s="545"/>
      <c r="C18" s="23"/>
      <c r="D18" s="232"/>
      <c r="E18" s="39"/>
      <c r="F18" s="232"/>
      <c r="G18" s="39"/>
      <c r="H18" s="232"/>
      <c r="I18" s="39"/>
      <c r="J18" s="232"/>
      <c r="K18" s="39"/>
      <c r="L18" s="232"/>
      <c r="M18" s="147">
        <f t="shared" si="1"/>
        <v>0</v>
      </c>
    </row>
    <row r="19" spans="1:13" ht="32.25" customHeight="1">
      <c r="A19" s="533" t="s">
        <v>10</v>
      </c>
      <c r="B19" s="533"/>
      <c r="C19" s="92">
        <f>(C16+C17+C18)/3</f>
        <v>0</v>
      </c>
      <c r="D19" s="93"/>
      <c r="E19" s="92">
        <f>(E16+E17+E18)/3</f>
        <v>0</v>
      </c>
      <c r="F19" s="93"/>
      <c r="G19" s="92">
        <f>(G16+G17+G18)/3</f>
        <v>0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1"/>
        <v>0</v>
      </c>
    </row>
    <row r="20" spans="1:13" ht="36.75" customHeight="1" thickBot="1">
      <c r="A20" s="546" t="s">
        <v>13</v>
      </c>
      <c r="B20" s="547"/>
      <c r="C20" s="23"/>
      <c r="D20" s="232"/>
      <c r="E20" s="39"/>
      <c r="F20" s="232"/>
      <c r="G20" s="39"/>
      <c r="H20" s="232"/>
      <c r="I20" s="39"/>
      <c r="J20" s="232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0</v>
      </c>
      <c r="D21" s="522"/>
      <c r="E21" s="522">
        <f aca="true" t="shared" si="2" ref="E21:K21">(E6+E7+E8+E13+E14+E15+E19+E20)/8</f>
        <v>0</v>
      </c>
      <c r="F21" s="522"/>
      <c r="G21" s="522">
        <f t="shared" si="2"/>
        <v>0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0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6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53">
        <f>A4</f>
        <v>0</v>
      </c>
      <c r="B25" s="54">
        <f>B4</f>
        <v>0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0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/>
      <c r="D27" s="557"/>
      <c r="E27" s="514"/>
      <c r="F27" s="520"/>
      <c r="G27" s="516"/>
      <c r="H27" s="520"/>
      <c r="I27" s="516"/>
      <c r="J27" s="520"/>
      <c r="K27" s="516"/>
      <c r="L27" s="520"/>
      <c r="M27" s="518">
        <f>(C27+E27+G27+I27+K27)/3</f>
        <v>0</v>
      </c>
    </row>
    <row r="28" spans="1:13" ht="11.25" customHeight="1">
      <c r="A28" s="65"/>
      <c r="B28" s="66" t="s">
        <v>21</v>
      </c>
      <c r="C28" s="515"/>
      <c r="D28" s="558"/>
      <c r="E28" s="515"/>
      <c r="F28" s="521"/>
      <c r="G28" s="517"/>
      <c r="H28" s="521"/>
      <c r="I28" s="517"/>
      <c r="J28" s="521"/>
      <c r="K28" s="517"/>
      <c r="L28" s="521"/>
      <c r="M28" s="519"/>
    </row>
    <row r="29" spans="1:13" ht="24.75" customHeight="1">
      <c r="A29" s="67"/>
      <c r="B29" s="68" t="s">
        <v>22</v>
      </c>
      <c r="C29" s="325"/>
      <c r="D29" s="326"/>
      <c r="E29" s="325"/>
      <c r="F29" s="326"/>
      <c r="G29" s="325"/>
      <c r="H29" s="59"/>
      <c r="I29" s="43"/>
      <c r="J29" s="59"/>
      <c r="K29" s="43"/>
      <c r="L29" s="59"/>
      <c r="M29" s="147">
        <f aca="true" t="shared" si="3" ref="M29:M34">(C29+E29+G29+I29+K29)/3</f>
        <v>0</v>
      </c>
    </row>
    <row r="30" spans="1:13" ht="24.75" customHeight="1">
      <c r="A30" s="69"/>
      <c r="B30" s="68" t="s">
        <v>23</v>
      </c>
      <c r="C30" s="39"/>
      <c r="D30" s="232"/>
      <c r="E30" s="39"/>
      <c r="F30" s="232"/>
      <c r="G30" s="39"/>
      <c r="H30" s="49"/>
      <c r="I30" s="45"/>
      <c r="J30" s="49"/>
      <c r="K30" s="45"/>
      <c r="L30" s="49"/>
      <c r="M30" s="147">
        <f t="shared" si="3"/>
        <v>0</v>
      </c>
    </row>
    <row r="31" spans="1:13" ht="24.75" customHeight="1">
      <c r="A31" s="70"/>
      <c r="B31" s="68" t="s">
        <v>24</v>
      </c>
      <c r="C31" s="39"/>
      <c r="D31" s="326"/>
      <c r="E31" s="325"/>
      <c r="F31" s="326"/>
      <c r="G31" s="325"/>
      <c r="H31" s="59"/>
      <c r="I31" s="43"/>
      <c r="J31" s="59"/>
      <c r="K31" s="43"/>
      <c r="L31" s="59"/>
      <c r="M31" s="147">
        <f t="shared" si="3"/>
        <v>0</v>
      </c>
    </row>
    <row r="32" spans="1:13" ht="24.75" customHeight="1">
      <c r="A32" s="70"/>
      <c r="B32" s="68" t="s">
        <v>25</v>
      </c>
      <c r="C32" s="327"/>
      <c r="D32" s="232"/>
      <c r="E32" s="39"/>
      <c r="F32" s="232"/>
      <c r="G32" s="39"/>
      <c r="H32" s="49"/>
      <c r="I32" s="45"/>
      <c r="J32" s="49"/>
      <c r="K32" s="45"/>
      <c r="L32" s="49"/>
      <c r="M32" s="147">
        <f t="shared" si="3"/>
        <v>0</v>
      </c>
    </row>
    <row r="33" spans="1:13" ht="24.75" customHeight="1">
      <c r="A33" s="71"/>
      <c r="B33" s="72" t="s">
        <v>26</v>
      </c>
      <c r="C33" s="39"/>
      <c r="D33" s="232"/>
      <c r="E33" s="39"/>
      <c r="F33" s="232"/>
      <c r="G33" s="39"/>
      <c r="H33" s="49"/>
      <c r="I33" s="45"/>
      <c r="J33" s="49"/>
      <c r="K33" s="45"/>
      <c r="L33" s="49"/>
      <c r="M33" s="147">
        <f t="shared" si="3"/>
        <v>0</v>
      </c>
    </row>
    <row r="34" spans="1:13" ht="24.75" customHeight="1" thickBot="1">
      <c r="A34" s="73" t="s">
        <v>27</v>
      </c>
      <c r="B34" s="74"/>
      <c r="C34" s="94">
        <f>(C27+C29+C30+C31+C32+C33)/6</f>
        <v>0</v>
      </c>
      <c r="D34" s="94"/>
      <c r="E34" s="94">
        <f>(E27+E29+E30+E31+E32+E33)/6</f>
        <v>0</v>
      </c>
      <c r="F34" s="94"/>
      <c r="G34" s="94">
        <f>(G27+G29+G30+G31+G32+G33)/6</f>
        <v>0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0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/>
      <c r="D36" s="222">
        <f>C36*A36</f>
        <v>0</v>
      </c>
      <c r="E36" s="48">
        <f aca="true" t="shared" si="4" ref="E36:E42">C36</f>
        <v>0</v>
      </c>
      <c r="F36" s="222">
        <f>E36*A36</f>
        <v>0</v>
      </c>
      <c r="G36" s="48">
        <f aca="true" t="shared" si="5" ref="G36:G42">E36</f>
        <v>0</v>
      </c>
      <c r="H36" s="222">
        <f>G36*A36</f>
        <v>0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/>
      <c r="D37" s="223"/>
      <c r="E37" s="48">
        <f t="shared" si="4"/>
        <v>0</v>
      </c>
      <c r="F37" s="222"/>
      <c r="G37" s="48">
        <f t="shared" si="5"/>
        <v>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/>
      <c r="D38" s="223"/>
      <c r="E38" s="48">
        <f t="shared" si="4"/>
        <v>0</v>
      </c>
      <c r="F38" s="222"/>
      <c r="G38" s="48">
        <f t="shared" si="5"/>
        <v>0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/>
      <c r="D39" s="224">
        <f>(C37+C38+C39)/3*A39</f>
        <v>0</v>
      </c>
      <c r="E39" s="48">
        <f t="shared" si="4"/>
        <v>0</v>
      </c>
      <c r="F39" s="224">
        <f>(E37+E38+E39)/3*A39</f>
        <v>0</v>
      </c>
      <c r="G39" s="48">
        <f t="shared" si="5"/>
        <v>0</v>
      </c>
      <c r="H39" s="224">
        <f>(G37+G38+G39)/3*A39</f>
        <v>0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/>
      <c r="D40" s="224">
        <f>C40*A40</f>
        <v>0</v>
      </c>
      <c r="E40" s="48">
        <f t="shared" si="4"/>
        <v>0</v>
      </c>
      <c r="F40" s="224">
        <f>E40*A40</f>
        <v>0</v>
      </c>
      <c r="G40" s="48">
        <f t="shared" si="5"/>
        <v>0</v>
      </c>
      <c r="H40" s="224">
        <f>G40*A40</f>
        <v>0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/>
      <c r="D41" s="225">
        <f>C41*A41</f>
        <v>0</v>
      </c>
      <c r="E41" s="48">
        <f t="shared" si="4"/>
        <v>0</v>
      </c>
      <c r="F41" s="225">
        <f>E41*A41</f>
        <v>0</v>
      </c>
      <c r="G41" s="48">
        <f t="shared" si="5"/>
        <v>0</v>
      </c>
      <c r="H41" s="225">
        <f>G41*A41</f>
        <v>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/>
      <c r="D42" s="224">
        <f>C42*A42</f>
        <v>0</v>
      </c>
      <c r="E42" s="48">
        <f t="shared" si="4"/>
        <v>0</v>
      </c>
      <c r="F42" s="224">
        <f>E42*A42</f>
        <v>0</v>
      </c>
      <c r="G42" s="48">
        <f t="shared" si="5"/>
        <v>0</v>
      </c>
      <c r="H42" s="224">
        <f>G42*A42</f>
        <v>0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0</v>
      </c>
      <c r="D43" s="226">
        <f>SUM(D35:D42)</f>
        <v>0</v>
      </c>
      <c r="E43" s="96">
        <f>(F43/16)</f>
        <v>0</v>
      </c>
      <c r="F43" s="226">
        <f>SUM(F35:F42)</f>
        <v>0</v>
      </c>
      <c r="G43" s="96">
        <f>(H43/16)</f>
        <v>0</v>
      </c>
      <c r="H43" s="227">
        <f>SUM(H35:H42)</f>
        <v>0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/>
      <c r="D44" s="48"/>
      <c r="E44" s="48">
        <f>C44</f>
        <v>0</v>
      </c>
      <c r="F44" s="48"/>
      <c r="G44" s="48">
        <f>E44</f>
        <v>0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/>
      <c r="D45" s="50"/>
      <c r="E45" s="48">
        <f>C45</f>
        <v>0</v>
      </c>
      <c r="F45" s="50"/>
      <c r="G45" s="48">
        <f>E45</f>
        <v>0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/>
      <c r="D46" s="50"/>
      <c r="E46" s="48">
        <f>C46</f>
        <v>0</v>
      </c>
      <c r="F46" s="50"/>
      <c r="G46" s="48">
        <f>E46</f>
        <v>0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/>
      <c r="D47" s="50"/>
      <c r="E47" s="48">
        <f>C47</f>
        <v>0</v>
      </c>
      <c r="F47" s="50"/>
      <c r="G47" s="48">
        <f>E47</f>
        <v>0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A15:B15"/>
    <mergeCell ref="A2:L2"/>
    <mergeCell ref="A9:B9"/>
    <mergeCell ref="A13:B13"/>
    <mergeCell ref="A11:B11"/>
    <mergeCell ref="A12:B12"/>
    <mergeCell ref="A6:B6"/>
    <mergeCell ref="A7:B7"/>
    <mergeCell ref="F9:F10"/>
    <mergeCell ref="A8:B8"/>
    <mergeCell ref="A48:B48"/>
    <mergeCell ref="A45:B45"/>
    <mergeCell ref="A46:B46"/>
    <mergeCell ref="A47:B47"/>
    <mergeCell ref="A16:B16"/>
    <mergeCell ref="A17:B17"/>
    <mergeCell ref="A21:B21"/>
    <mergeCell ref="A22:B22"/>
    <mergeCell ref="E9:E10"/>
    <mergeCell ref="C21:C22"/>
    <mergeCell ref="D21:D22"/>
    <mergeCell ref="A14:B14"/>
    <mergeCell ref="A18:B18"/>
    <mergeCell ref="A19:B19"/>
    <mergeCell ref="A20:B20"/>
    <mergeCell ref="E21:E22"/>
    <mergeCell ref="C9:C10"/>
    <mergeCell ref="D9:D10"/>
    <mergeCell ref="H21:H22"/>
    <mergeCell ref="G3:H3"/>
    <mergeCell ref="G9:G10"/>
    <mergeCell ref="H9:H10"/>
    <mergeCell ref="F21:F22"/>
    <mergeCell ref="G21:G22"/>
    <mergeCell ref="I3:K3"/>
    <mergeCell ref="I21:I22"/>
    <mergeCell ref="J21:J22"/>
    <mergeCell ref="K21:K22"/>
    <mergeCell ref="I9:I10"/>
    <mergeCell ref="J9:J10"/>
    <mergeCell ref="K9:K10"/>
    <mergeCell ref="G27:G28"/>
    <mergeCell ref="H27:H28"/>
    <mergeCell ref="I27:I28"/>
    <mergeCell ref="J27:J28"/>
    <mergeCell ref="C27:C28"/>
    <mergeCell ref="D27:D28"/>
    <mergeCell ref="E27:E28"/>
    <mergeCell ref="F27:F28"/>
    <mergeCell ref="K27:K28"/>
    <mergeCell ref="L27:L28"/>
    <mergeCell ref="M27:M28"/>
    <mergeCell ref="L9:L10"/>
    <mergeCell ref="M9:M10"/>
    <mergeCell ref="L21:L22"/>
    <mergeCell ref="M21:M2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48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10.125" style="0" customWidth="1"/>
    <col min="4" max="4" width="5.25390625" style="0" customWidth="1"/>
    <col min="5" max="5" width="10.125" style="0" customWidth="1"/>
    <col min="6" max="6" width="5.25390625" style="0" customWidth="1"/>
    <col min="7" max="7" width="10.00390625" style="0" bestFit="1" customWidth="1"/>
    <col min="8" max="8" width="5.25390625" style="0" customWidth="1"/>
    <col min="9" max="9" width="10.625" style="0" customWidth="1"/>
    <col min="10" max="10" width="5.25390625" style="0" customWidth="1"/>
    <col min="11" max="11" width="9.875" style="0" customWidth="1"/>
    <col min="12" max="12" width="5.25390625" style="0" customWidth="1"/>
    <col min="13" max="13" width="12.625" style="0" customWidth="1"/>
  </cols>
  <sheetData>
    <row r="2" spans="1:12" ht="25.5" customHeight="1">
      <c r="A2" s="555" t="s">
        <v>86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1" ht="24.75" customHeight="1">
      <c r="A3" s="27" t="s">
        <v>50</v>
      </c>
      <c r="B3" s="30" t="s">
        <v>101</v>
      </c>
      <c r="C3" t="s">
        <v>40</v>
      </c>
      <c r="E3" s="135">
        <f>1!E3</f>
        <v>41067</v>
      </c>
      <c r="F3" s="14"/>
      <c r="G3" s="556" t="s">
        <v>64</v>
      </c>
      <c r="H3" s="556"/>
      <c r="I3" s="528">
        <f>seznam!F15</f>
        <v>0</v>
      </c>
      <c r="J3" s="528"/>
      <c r="K3" s="528"/>
    </row>
    <row r="4" spans="1:13" ht="22.5" customHeight="1">
      <c r="A4" s="351">
        <f>seznam!B15</f>
        <v>0</v>
      </c>
      <c r="B4" s="274">
        <f>seznam!C15</f>
        <v>0</v>
      </c>
      <c r="C4" s="35" t="str">
        <f>1!C4</f>
        <v>Pavel </v>
      </c>
      <c r="D4" s="229"/>
      <c r="E4" s="34" t="str">
        <f>1!E4</f>
        <v>Miloslav</v>
      </c>
      <c r="F4" s="229"/>
      <c r="G4" s="35" t="str">
        <f>1!G4</f>
        <v>Luboš</v>
      </c>
      <c r="H4" s="229"/>
      <c r="I4" s="35"/>
      <c r="J4" s="229"/>
      <c r="K4" s="35"/>
      <c r="L4" s="229"/>
      <c r="M4" s="229"/>
    </row>
    <row r="5" spans="1:13" ht="35.25" customHeight="1">
      <c r="A5" s="346">
        <f>seznam!E15</f>
        <v>0</v>
      </c>
      <c r="B5" s="273">
        <f>seznam!D15</f>
        <v>0</v>
      </c>
      <c r="C5" s="38" t="str">
        <f>1!C5</f>
        <v>Sedláček</v>
      </c>
      <c r="D5" s="209"/>
      <c r="E5" s="37" t="str">
        <f>1!E5</f>
        <v>Perníček</v>
      </c>
      <c r="F5" s="209"/>
      <c r="G5" s="38" t="str">
        <f>1!G5</f>
        <v>Kozák</v>
      </c>
      <c r="H5" s="209"/>
      <c r="I5" s="38"/>
      <c r="J5" s="209"/>
      <c r="K5" s="38"/>
      <c r="L5" s="209"/>
      <c r="M5" s="209"/>
    </row>
    <row r="6" spans="1:13" ht="22.5" customHeight="1">
      <c r="A6" s="536" t="s">
        <v>3</v>
      </c>
      <c r="B6" s="536"/>
      <c r="C6" s="243"/>
      <c r="D6" s="244"/>
      <c r="E6" s="23"/>
      <c r="F6" s="244"/>
      <c r="G6" s="23"/>
      <c r="H6" s="244"/>
      <c r="I6" s="23"/>
      <c r="J6" s="244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0</v>
      </c>
      <c r="D7" s="98"/>
      <c r="E7" s="92">
        <f>E34</f>
        <v>0</v>
      </c>
      <c r="F7" s="98"/>
      <c r="G7" s="92">
        <f>G34</f>
        <v>0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0</v>
      </c>
      <c r="D8" s="101"/>
      <c r="E8" s="100">
        <f t="shared" si="0"/>
        <v>0</v>
      </c>
      <c r="F8" s="101"/>
      <c r="G8" s="100">
        <f t="shared" si="0"/>
        <v>0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/>
      <c r="D9" s="526"/>
      <c r="E9" s="524"/>
      <c r="F9" s="526"/>
      <c r="G9" s="524"/>
      <c r="H9" s="526"/>
      <c r="I9" s="524"/>
      <c r="J9" s="526"/>
      <c r="K9" s="524"/>
      <c r="L9" s="526"/>
      <c r="M9" s="518">
        <f>(C9+E9+G9+I9+K9)/3</f>
        <v>0</v>
      </c>
    </row>
    <row r="10" spans="1:13" ht="14.25" customHeight="1">
      <c r="A10" s="51" t="s">
        <v>7</v>
      </c>
      <c r="B10" s="52"/>
      <c r="C10" s="525"/>
      <c r="D10" s="527"/>
      <c r="E10" s="525"/>
      <c r="F10" s="527"/>
      <c r="G10" s="525"/>
      <c r="H10" s="527"/>
      <c r="I10" s="525"/>
      <c r="J10" s="527"/>
      <c r="K10" s="525"/>
      <c r="L10" s="527"/>
      <c r="M10" s="519"/>
    </row>
    <row r="11" spans="1:13" ht="15.75" customHeight="1">
      <c r="A11" s="534" t="s">
        <v>9</v>
      </c>
      <c r="B11" s="535"/>
      <c r="C11" s="23"/>
      <c r="D11" s="230"/>
      <c r="E11" s="24"/>
      <c r="F11" s="230"/>
      <c r="G11" s="24"/>
      <c r="H11" s="230"/>
      <c r="I11" s="24"/>
      <c r="J11" s="230"/>
      <c r="K11" s="24"/>
      <c r="L11" s="230"/>
      <c r="M11" s="147">
        <f aca="true" t="shared" si="1" ref="M11:M18">(C11+E11+G11+I11+K11)/3</f>
        <v>0</v>
      </c>
    </row>
    <row r="12" spans="1:13" ht="18" customHeight="1">
      <c r="A12" s="534" t="s">
        <v>8</v>
      </c>
      <c r="B12" s="535"/>
      <c r="C12" s="40"/>
      <c r="D12" s="231"/>
      <c r="E12" s="41"/>
      <c r="F12" s="231"/>
      <c r="G12" s="41"/>
      <c r="H12" s="231"/>
      <c r="I12" s="41"/>
      <c r="J12" s="231"/>
      <c r="K12" s="41"/>
      <c r="L12" s="231"/>
      <c r="M12" s="147">
        <f t="shared" si="1"/>
        <v>0</v>
      </c>
    </row>
    <row r="13" spans="1:13" ht="25.5" customHeight="1">
      <c r="A13" s="533" t="s">
        <v>10</v>
      </c>
      <c r="B13" s="533"/>
      <c r="C13" s="92">
        <f>(C9+C11+C12)/3</f>
        <v>0</v>
      </c>
      <c r="D13" s="93"/>
      <c r="E13" s="92">
        <f>(E9+E11+E12)/3</f>
        <v>0</v>
      </c>
      <c r="F13" s="93"/>
      <c r="G13" s="92">
        <f>(G9+G11+G12)/3</f>
        <v>0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0</v>
      </c>
    </row>
    <row r="14" spans="1:13" ht="28.5" customHeight="1">
      <c r="A14" s="541" t="s">
        <v>90</v>
      </c>
      <c r="B14" s="541"/>
      <c r="C14" s="23"/>
      <c r="D14" s="230"/>
      <c r="E14" s="24"/>
      <c r="F14" s="230"/>
      <c r="G14" s="24"/>
      <c r="H14" s="230"/>
      <c r="I14" s="24"/>
      <c r="J14" s="230"/>
      <c r="K14" s="24"/>
      <c r="L14" s="232"/>
      <c r="M14" s="147"/>
    </row>
    <row r="15" spans="1:13" ht="28.5" customHeight="1">
      <c r="A15" s="541" t="s">
        <v>91</v>
      </c>
      <c r="B15" s="541"/>
      <c r="C15" s="23"/>
      <c r="D15" s="232"/>
      <c r="E15" s="39"/>
      <c r="F15" s="232"/>
      <c r="G15" s="39"/>
      <c r="H15" s="232"/>
      <c r="I15" s="39"/>
      <c r="J15" s="232"/>
      <c r="K15" s="39"/>
      <c r="L15" s="232"/>
      <c r="M15" s="147">
        <f t="shared" si="1"/>
        <v>0</v>
      </c>
    </row>
    <row r="16" spans="1:13" ht="31.5" customHeight="1">
      <c r="A16" s="541" t="s">
        <v>14</v>
      </c>
      <c r="B16" s="542"/>
      <c r="C16" s="23"/>
      <c r="D16" s="232"/>
      <c r="E16" s="39"/>
      <c r="F16" s="232"/>
      <c r="G16" s="39"/>
      <c r="H16" s="232"/>
      <c r="I16" s="39"/>
      <c r="J16" s="232"/>
      <c r="K16" s="39"/>
      <c r="L16" s="232"/>
      <c r="M16" s="147">
        <f t="shared" si="1"/>
        <v>0</v>
      </c>
    </row>
    <row r="17" spans="1:13" ht="24.75" customHeight="1">
      <c r="A17" s="534" t="s">
        <v>11</v>
      </c>
      <c r="B17" s="535"/>
      <c r="C17" s="23"/>
      <c r="D17" s="232"/>
      <c r="E17" s="39"/>
      <c r="F17" s="232"/>
      <c r="G17" s="39"/>
      <c r="H17" s="232"/>
      <c r="I17" s="39"/>
      <c r="J17" s="232"/>
      <c r="K17" s="39"/>
      <c r="L17" s="232"/>
      <c r="M17" s="147">
        <f t="shared" si="1"/>
        <v>0</v>
      </c>
    </row>
    <row r="18" spans="1:13" ht="28.5" customHeight="1">
      <c r="A18" s="545" t="s">
        <v>12</v>
      </c>
      <c r="B18" s="545"/>
      <c r="C18" s="23"/>
      <c r="D18" s="232"/>
      <c r="E18" s="39"/>
      <c r="F18" s="232"/>
      <c r="G18" s="39"/>
      <c r="H18" s="232"/>
      <c r="I18" s="39"/>
      <c r="J18" s="232"/>
      <c r="K18" s="39"/>
      <c r="L18" s="232"/>
      <c r="M18" s="147">
        <f t="shared" si="1"/>
        <v>0</v>
      </c>
    </row>
    <row r="19" spans="1:13" ht="32.25" customHeight="1">
      <c r="A19" s="533" t="s">
        <v>10</v>
      </c>
      <c r="B19" s="533"/>
      <c r="C19" s="92">
        <f>(C16+C17+C18)/3</f>
        <v>0</v>
      </c>
      <c r="D19" s="93"/>
      <c r="E19" s="92">
        <f>(E16+E17+E18)/3</f>
        <v>0</v>
      </c>
      <c r="F19" s="93"/>
      <c r="G19" s="92">
        <f>(G16+G17+G18)/3</f>
        <v>0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>(C19+E19+G19+I19+K19)/3</f>
        <v>0</v>
      </c>
    </row>
    <row r="20" spans="1:13" ht="36.75" customHeight="1" thickBot="1">
      <c r="A20" s="546" t="s">
        <v>13</v>
      </c>
      <c r="B20" s="547"/>
      <c r="C20" s="23"/>
      <c r="D20" s="232"/>
      <c r="E20" s="39"/>
      <c r="F20" s="232"/>
      <c r="G20" s="39"/>
      <c r="H20" s="232"/>
      <c r="I20" s="39"/>
      <c r="J20" s="232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0</v>
      </c>
      <c r="D21" s="522"/>
      <c r="E21" s="522">
        <f aca="true" t="shared" si="2" ref="E21:K21">(E6+E7+E8+E13+E14+E15+E19+E20)/8</f>
        <v>0</v>
      </c>
      <c r="F21" s="522"/>
      <c r="G21" s="522">
        <f t="shared" si="2"/>
        <v>0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0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6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53">
        <f>A4</f>
        <v>0</v>
      </c>
      <c r="B25" s="54">
        <f>B4</f>
        <v>0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0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/>
      <c r="D27" s="557"/>
      <c r="E27" s="514"/>
      <c r="F27" s="520"/>
      <c r="G27" s="516"/>
      <c r="H27" s="520"/>
      <c r="I27" s="516"/>
      <c r="J27" s="520"/>
      <c r="K27" s="516"/>
      <c r="L27" s="520"/>
      <c r="M27" s="518">
        <f>(C27+E27+G27+I27+K27)/3</f>
        <v>0</v>
      </c>
    </row>
    <row r="28" spans="1:13" ht="11.25" customHeight="1">
      <c r="A28" s="65"/>
      <c r="B28" s="66" t="s">
        <v>21</v>
      </c>
      <c r="C28" s="515"/>
      <c r="D28" s="558"/>
      <c r="E28" s="515"/>
      <c r="F28" s="521"/>
      <c r="G28" s="517"/>
      <c r="H28" s="521"/>
      <c r="I28" s="517"/>
      <c r="J28" s="521"/>
      <c r="K28" s="517"/>
      <c r="L28" s="521"/>
      <c r="M28" s="519"/>
    </row>
    <row r="29" spans="1:13" ht="24.75" customHeight="1">
      <c r="A29" s="67"/>
      <c r="B29" s="68" t="s">
        <v>22</v>
      </c>
      <c r="C29" s="325"/>
      <c r="D29" s="326"/>
      <c r="E29" s="325"/>
      <c r="F29" s="326"/>
      <c r="G29" s="325"/>
      <c r="H29" s="59"/>
      <c r="I29" s="43"/>
      <c r="J29" s="59"/>
      <c r="K29" s="43"/>
      <c r="L29" s="59"/>
      <c r="M29" s="147">
        <f aca="true" t="shared" si="3" ref="M29:M34">(C29+E29+G29+I29+K29)/3</f>
        <v>0</v>
      </c>
    </row>
    <row r="30" spans="1:13" ht="24.75" customHeight="1">
      <c r="A30" s="69"/>
      <c r="B30" s="68" t="s">
        <v>23</v>
      </c>
      <c r="C30" s="39"/>
      <c r="D30" s="232"/>
      <c r="E30" s="39"/>
      <c r="F30" s="232"/>
      <c r="G30" s="39"/>
      <c r="H30" s="49"/>
      <c r="I30" s="45"/>
      <c r="J30" s="49"/>
      <c r="K30" s="45"/>
      <c r="L30" s="49"/>
      <c r="M30" s="147">
        <f t="shared" si="3"/>
        <v>0</v>
      </c>
    </row>
    <row r="31" spans="1:13" ht="24.75" customHeight="1">
      <c r="A31" s="70"/>
      <c r="B31" s="68" t="s">
        <v>24</v>
      </c>
      <c r="C31" s="39"/>
      <c r="D31" s="326"/>
      <c r="E31" s="325"/>
      <c r="F31" s="326"/>
      <c r="G31" s="325"/>
      <c r="H31" s="59"/>
      <c r="I31" s="43"/>
      <c r="J31" s="59"/>
      <c r="K31" s="43"/>
      <c r="L31" s="59"/>
      <c r="M31" s="147">
        <f t="shared" si="3"/>
        <v>0</v>
      </c>
    </row>
    <row r="32" spans="1:13" ht="24.75" customHeight="1">
      <c r="A32" s="70"/>
      <c r="B32" s="68" t="s">
        <v>25</v>
      </c>
      <c r="C32" s="327"/>
      <c r="D32" s="232"/>
      <c r="E32" s="39"/>
      <c r="F32" s="232"/>
      <c r="G32" s="39"/>
      <c r="H32" s="49"/>
      <c r="I32" s="45"/>
      <c r="J32" s="49"/>
      <c r="K32" s="45"/>
      <c r="L32" s="49"/>
      <c r="M32" s="147">
        <f t="shared" si="3"/>
        <v>0</v>
      </c>
    </row>
    <row r="33" spans="1:13" ht="24.75" customHeight="1">
      <c r="A33" s="71"/>
      <c r="B33" s="72" t="s">
        <v>26</v>
      </c>
      <c r="C33" s="39"/>
      <c r="D33" s="232"/>
      <c r="E33" s="39"/>
      <c r="F33" s="232"/>
      <c r="G33" s="39"/>
      <c r="H33" s="49"/>
      <c r="I33" s="45"/>
      <c r="J33" s="49"/>
      <c r="K33" s="45"/>
      <c r="L33" s="49"/>
      <c r="M33" s="147">
        <f t="shared" si="3"/>
        <v>0</v>
      </c>
    </row>
    <row r="34" spans="1:13" ht="24.75" customHeight="1" thickBot="1">
      <c r="A34" s="73" t="s">
        <v>27</v>
      </c>
      <c r="B34" s="74"/>
      <c r="C34" s="94">
        <f>(C27+C29+C30+C31+C32+C33)/6</f>
        <v>0</v>
      </c>
      <c r="D34" s="94"/>
      <c r="E34" s="94">
        <f>(E27+E29+E30+E31+E32+E33)/6</f>
        <v>0</v>
      </c>
      <c r="F34" s="94"/>
      <c r="G34" s="94">
        <f>(G27+G29+G30+G31+G32+G33)/6</f>
        <v>0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0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/>
      <c r="D36" s="222">
        <f>C36*A36</f>
        <v>0</v>
      </c>
      <c r="E36" s="48">
        <f aca="true" t="shared" si="4" ref="E36:E42">C36</f>
        <v>0</v>
      </c>
      <c r="F36" s="222">
        <f>E36*A36</f>
        <v>0</v>
      </c>
      <c r="G36" s="48">
        <f aca="true" t="shared" si="5" ref="G36:G42">E36</f>
        <v>0</v>
      </c>
      <c r="H36" s="222">
        <f>G36*A36</f>
        <v>0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/>
      <c r="D37" s="223"/>
      <c r="E37" s="48">
        <f t="shared" si="4"/>
        <v>0</v>
      </c>
      <c r="F37" s="222"/>
      <c r="G37" s="48">
        <f t="shared" si="5"/>
        <v>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/>
      <c r="D38" s="223"/>
      <c r="E38" s="48">
        <f t="shared" si="4"/>
        <v>0</v>
      </c>
      <c r="F38" s="222"/>
      <c r="G38" s="48">
        <f t="shared" si="5"/>
        <v>0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/>
      <c r="D39" s="224">
        <f>(C37+C38+C39)/3*A39</f>
        <v>0</v>
      </c>
      <c r="E39" s="48">
        <f t="shared" si="4"/>
        <v>0</v>
      </c>
      <c r="F39" s="224">
        <f>(E37+E38+E39)/3*A39</f>
        <v>0</v>
      </c>
      <c r="G39" s="48">
        <f t="shared" si="5"/>
        <v>0</v>
      </c>
      <c r="H39" s="224">
        <f>(G37+G38+G39)/3*A39</f>
        <v>0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/>
      <c r="D40" s="224">
        <f>C40*A40</f>
        <v>0</v>
      </c>
      <c r="E40" s="48">
        <f t="shared" si="4"/>
        <v>0</v>
      </c>
      <c r="F40" s="224">
        <f>E40*A40</f>
        <v>0</v>
      </c>
      <c r="G40" s="48">
        <f t="shared" si="5"/>
        <v>0</v>
      </c>
      <c r="H40" s="224">
        <f>G40*A40</f>
        <v>0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/>
      <c r="D41" s="225">
        <f>C41*A41</f>
        <v>0</v>
      </c>
      <c r="E41" s="48">
        <f t="shared" si="4"/>
        <v>0</v>
      </c>
      <c r="F41" s="225">
        <f>E41*A41</f>
        <v>0</v>
      </c>
      <c r="G41" s="48">
        <f t="shared" si="5"/>
        <v>0</v>
      </c>
      <c r="H41" s="225">
        <f>G41*A41</f>
        <v>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/>
      <c r="D42" s="224">
        <f>C42*A42</f>
        <v>0</v>
      </c>
      <c r="E42" s="48">
        <f t="shared" si="4"/>
        <v>0</v>
      </c>
      <c r="F42" s="224">
        <f>E42*A42</f>
        <v>0</v>
      </c>
      <c r="G42" s="48">
        <f t="shared" si="5"/>
        <v>0</v>
      </c>
      <c r="H42" s="224">
        <f>G42*A42</f>
        <v>0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0</v>
      </c>
      <c r="D43" s="226">
        <f>SUM(D35:D42)</f>
        <v>0</v>
      </c>
      <c r="E43" s="96">
        <f>(F43/16)</f>
        <v>0</v>
      </c>
      <c r="F43" s="226">
        <f>SUM(F35:F42)</f>
        <v>0</v>
      </c>
      <c r="G43" s="96">
        <f>(H43/16)</f>
        <v>0</v>
      </c>
      <c r="H43" s="227">
        <f>SUM(H35:H42)</f>
        <v>0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/>
      <c r="D44" s="48"/>
      <c r="E44" s="48">
        <f>C44</f>
        <v>0</v>
      </c>
      <c r="F44" s="48"/>
      <c r="G44" s="48">
        <f>E44</f>
        <v>0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/>
      <c r="D45" s="50"/>
      <c r="E45" s="48">
        <f>C45</f>
        <v>0</v>
      </c>
      <c r="F45" s="50"/>
      <c r="G45" s="48">
        <f>E45</f>
        <v>0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/>
      <c r="D46" s="50"/>
      <c r="E46" s="48">
        <f>C46</f>
        <v>0</v>
      </c>
      <c r="F46" s="50"/>
      <c r="G46" s="48">
        <f>E46</f>
        <v>0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/>
      <c r="D47" s="50"/>
      <c r="E47" s="48">
        <f>C47</f>
        <v>0</v>
      </c>
      <c r="F47" s="50"/>
      <c r="G47" s="48">
        <f>E47</f>
        <v>0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A20:B20"/>
    <mergeCell ref="K21:K22"/>
    <mergeCell ref="L21:L22"/>
    <mergeCell ref="E21:E22"/>
    <mergeCell ref="F21:F22"/>
    <mergeCell ref="G21:G22"/>
    <mergeCell ref="H21:H22"/>
    <mergeCell ref="J21:J22"/>
    <mergeCell ref="I21:I22"/>
    <mergeCell ref="A8:B8"/>
    <mergeCell ref="A15:B15"/>
    <mergeCell ref="A16:B16"/>
    <mergeCell ref="A17:B17"/>
    <mergeCell ref="A18:B18"/>
    <mergeCell ref="A19:B19"/>
    <mergeCell ref="A13:B13"/>
    <mergeCell ref="A11:B11"/>
    <mergeCell ref="A12:B12"/>
    <mergeCell ref="A48:B48"/>
    <mergeCell ref="A45:B45"/>
    <mergeCell ref="A46:B46"/>
    <mergeCell ref="A47:B47"/>
    <mergeCell ref="C21:C22"/>
    <mergeCell ref="D21:D22"/>
    <mergeCell ref="C27:C28"/>
    <mergeCell ref="D27:D28"/>
    <mergeCell ref="A6:B6"/>
    <mergeCell ref="A7:B7"/>
    <mergeCell ref="A21:B21"/>
    <mergeCell ref="A22:B22"/>
    <mergeCell ref="A14:B14"/>
    <mergeCell ref="G3:H3"/>
    <mergeCell ref="C9:C10"/>
    <mergeCell ref="D9:D10"/>
    <mergeCell ref="E9:E10"/>
    <mergeCell ref="F9:F10"/>
    <mergeCell ref="G9:G10"/>
    <mergeCell ref="A2:L2"/>
    <mergeCell ref="A9:B9"/>
    <mergeCell ref="I3:K3"/>
    <mergeCell ref="G27:G28"/>
    <mergeCell ref="H27:H28"/>
    <mergeCell ref="I27:I28"/>
    <mergeCell ref="J27:J28"/>
    <mergeCell ref="H9:H10"/>
    <mergeCell ref="I9:I10"/>
    <mergeCell ref="E27:E28"/>
    <mergeCell ref="F27:F28"/>
    <mergeCell ref="K27:K28"/>
    <mergeCell ref="L27:L28"/>
    <mergeCell ref="M27:M28"/>
    <mergeCell ref="L9:L10"/>
    <mergeCell ref="M9:M10"/>
    <mergeCell ref="M21:M22"/>
    <mergeCell ref="J9:J10"/>
    <mergeCell ref="K9:K1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48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11.00390625" style="0" customWidth="1"/>
    <col min="4" max="4" width="5.25390625" style="0" customWidth="1"/>
    <col min="5" max="5" width="9.25390625" style="0" customWidth="1"/>
    <col min="6" max="6" width="5.25390625" style="0" customWidth="1"/>
    <col min="7" max="7" width="10.00390625" style="0" bestFit="1" customWidth="1"/>
    <col min="8" max="8" width="5.25390625" style="0" customWidth="1"/>
    <col min="9" max="9" width="10.625" style="0" customWidth="1"/>
    <col min="10" max="10" width="5.25390625" style="0" customWidth="1"/>
    <col min="11" max="11" width="9.875" style="0" customWidth="1"/>
    <col min="12" max="12" width="5.25390625" style="0" customWidth="1"/>
    <col min="13" max="13" width="12.625" style="0" customWidth="1"/>
  </cols>
  <sheetData>
    <row r="2" spans="1:12" ht="25.5" customHeight="1">
      <c r="A2" s="555" t="s">
        <v>86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1" ht="24.75" customHeight="1">
      <c r="A3" s="27" t="s">
        <v>50</v>
      </c>
      <c r="B3" s="30" t="s">
        <v>101</v>
      </c>
      <c r="C3" t="s">
        <v>40</v>
      </c>
      <c r="E3" s="135">
        <f>1!E3</f>
        <v>41067</v>
      </c>
      <c r="F3" s="14"/>
      <c r="G3" s="556" t="s">
        <v>64</v>
      </c>
      <c r="H3" s="556"/>
      <c r="I3" s="528">
        <f>seznam!F16</f>
        <v>0</v>
      </c>
      <c r="J3" s="528"/>
      <c r="K3" s="528"/>
    </row>
    <row r="4" spans="1:13" ht="22.5" customHeight="1">
      <c r="A4" s="351">
        <f>seznam!B16</f>
        <v>0</v>
      </c>
      <c r="B4" s="274">
        <f>seznam!C16</f>
        <v>0</v>
      </c>
      <c r="C4" s="35" t="str">
        <f>1!C4</f>
        <v>Pavel </v>
      </c>
      <c r="D4" s="229"/>
      <c r="E4" s="34" t="str">
        <f>1!E4</f>
        <v>Miloslav</v>
      </c>
      <c r="F4" s="229"/>
      <c r="G4" s="35" t="str">
        <f>1!G4</f>
        <v>Luboš</v>
      </c>
      <c r="H4" s="229"/>
      <c r="I4" s="35"/>
      <c r="J4" s="229"/>
      <c r="K4" s="35"/>
      <c r="L4" s="229"/>
      <c r="M4" s="229"/>
    </row>
    <row r="5" spans="1:13" ht="35.25" customHeight="1">
      <c r="A5" s="346">
        <f>seznam!E16</f>
        <v>0</v>
      </c>
      <c r="B5" s="273">
        <f>seznam!D16</f>
        <v>0</v>
      </c>
      <c r="C5" s="38" t="str">
        <f>1!C5</f>
        <v>Sedláček</v>
      </c>
      <c r="D5" s="209"/>
      <c r="E5" s="37" t="str">
        <f>1!E5</f>
        <v>Perníček</v>
      </c>
      <c r="F5" s="209"/>
      <c r="G5" s="38" t="str">
        <f>1!G5</f>
        <v>Kozák</v>
      </c>
      <c r="H5" s="209"/>
      <c r="I5" s="38"/>
      <c r="J5" s="209"/>
      <c r="K5" s="38"/>
      <c r="L5" s="209"/>
      <c r="M5" s="209"/>
    </row>
    <row r="6" spans="1:13" ht="22.5" customHeight="1">
      <c r="A6" s="536" t="s">
        <v>3</v>
      </c>
      <c r="B6" s="536"/>
      <c r="C6" s="243"/>
      <c r="D6" s="244"/>
      <c r="E6" s="23"/>
      <c r="F6" s="244"/>
      <c r="G6" s="23"/>
      <c r="H6" s="244"/>
      <c r="I6" s="23"/>
      <c r="J6" s="244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0</v>
      </c>
      <c r="D7" s="98"/>
      <c r="E7" s="92">
        <f>E34</f>
        <v>0</v>
      </c>
      <c r="F7" s="98"/>
      <c r="G7" s="92">
        <f>G34</f>
        <v>0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0</v>
      </c>
      <c r="D8" s="101"/>
      <c r="E8" s="100">
        <f t="shared" si="0"/>
        <v>0</v>
      </c>
      <c r="F8" s="101"/>
      <c r="G8" s="100">
        <f t="shared" si="0"/>
        <v>0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/>
      <c r="D9" s="526"/>
      <c r="E9" s="524"/>
      <c r="F9" s="526"/>
      <c r="G9" s="524"/>
      <c r="H9" s="526"/>
      <c r="I9" s="524"/>
      <c r="J9" s="526"/>
      <c r="K9" s="524"/>
      <c r="L9" s="526"/>
      <c r="M9" s="518">
        <f>(C9+E9+G9+I9+K9)/3</f>
        <v>0</v>
      </c>
    </row>
    <row r="10" spans="1:13" ht="14.25" customHeight="1">
      <c r="A10" s="51" t="s">
        <v>7</v>
      </c>
      <c r="B10" s="52"/>
      <c r="C10" s="525"/>
      <c r="D10" s="527"/>
      <c r="E10" s="525"/>
      <c r="F10" s="527"/>
      <c r="G10" s="525"/>
      <c r="H10" s="527"/>
      <c r="I10" s="525"/>
      <c r="J10" s="527"/>
      <c r="K10" s="525"/>
      <c r="L10" s="527"/>
      <c r="M10" s="519"/>
    </row>
    <row r="11" spans="1:13" ht="15.75" customHeight="1">
      <c r="A11" s="534" t="s">
        <v>9</v>
      </c>
      <c r="B11" s="535"/>
      <c r="C11" s="23"/>
      <c r="D11" s="230"/>
      <c r="E11" s="24"/>
      <c r="F11" s="230"/>
      <c r="G11" s="24"/>
      <c r="H11" s="230"/>
      <c r="I11" s="24"/>
      <c r="J11" s="230"/>
      <c r="K11" s="24"/>
      <c r="L11" s="230"/>
      <c r="M11" s="147">
        <f aca="true" t="shared" si="1" ref="M11:M19">(C11+E11+G11+I11+K11)/3</f>
        <v>0</v>
      </c>
    </row>
    <row r="12" spans="1:13" ht="18" customHeight="1">
      <c r="A12" s="534" t="s">
        <v>8</v>
      </c>
      <c r="B12" s="535"/>
      <c r="C12" s="40"/>
      <c r="D12" s="231"/>
      <c r="E12" s="41"/>
      <c r="F12" s="231"/>
      <c r="G12" s="41"/>
      <c r="H12" s="231"/>
      <c r="I12" s="41"/>
      <c r="J12" s="231"/>
      <c r="K12" s="41"/>
      <c r="L12" s="231"/>
      <c r="M12" s="147">
        <f t="shared" si="1"/>
        <v>0</v>
      </c>
    </row>
    <row r="13" spans="1:13" ht="25.5" customHeight="1">
      <c r="A13" s="533" t="s">
        <v>10</v>
      </c>
      <c r="B13" s="533"/>
      <c r="C13" s="92">
        <f>(C9+C11+C12)/3</f>
        <v>0</v>
      </c>
      <c r="D13" s="93"/>
      <c r="E13" s="92">
        <f>(E9+E11+E12)/3</f>
        <v>0</v>
      </c>
      <c r="F13" s="93"/>
      <c r="G13" s="92">
        <f>(G9+G11+G12)/3</f>
        <v>0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0</v>
      </c>
    </row>
    <row r="14" spans="1:13" ht="28.5" customHeight="1">
      <c r="A14" s="541" t="s">
        <v>90</v>
      </c>
      <c r="B14" s="541"/>
      <c r="C14" s="23"/>
      <c r="D14" s="230"/>
      <c r="E14" s="24"/>
      <c r="F14" s="230"/>
      <c r="G14" s="24"/>
      <c r="H14" s="230"/>
      <c r="I14" s="24"/>
      <c r="J14" s="230"/>
      <c r="K14" s="24"/>
      <c r="L14" s="232"/>
      <c r="M14" s="147"/>
    </row>
    <row r="15" spans="1:13" ht="28.5" customHeight="1">
      <c r="A15" s="541" t="s">
        <v>91</v>
      </c>
      <c r="B15" s="541"/>
      <c r="C15" s="23"/>
      <c r="D15" s="232"/>
      <c r="E15" s="39"/>
      <c r="F15" s="232"/>
      <c r="G15" s="39"/>
      <c r="H15" s="232"/>
      <c r="I15" s="39"/>
      <c r="J15" s="232"/>
      <c r="K15" s="39"/>
      <c r="L15" s="232"/>
      <c r="M15" s="147">
        <f t="shared" si="1"/>
        <v>0</v>
      </c>
    </row>
    <row r="16" spans="1:13" ht="31.5" customHeight="1">
      <c r="A16" s="541" t="s">
        <v>14</v>
      </c>
      <c r="B16" s="542"/>
      <c r="C16" s="23"/>
      <c r="D16" s="232"/>
      <c r="E16" s="39"/>
      <c r="F16" s="232"/>
      <c r="G16" s="39"/>
      <c r="H16" s="232"/>
      <c r="I16" s="39"/>
      <c r="J16" s="232"/>
      <c r="K16" s="39"/>
      <c r="L16" s="232"/>
      <c r="M16" s="147">
        <f t="shared" si="1"/>
        <v>0</v>
      </c>
    </row>
    <row r="17" spans="1:13" ht="24.75" customHeight="1">
      <c r="A17" s="534" t="s">
        <v>11</v>
      </c>
      <c r="B17" s="535"/>
      <c r="C17" s="23"/>
      <c r="D17" s="232"/>
      <c r="E17" s="39"/>
      <c r="F17" s="232"/>
      <c r="G17" s="39"/>
      <c r="H17" s="232"/>
      <c r="I17" s="39"/>
      <c r="J17" s="232"/>
      <c r="K17" s="39"/>
      <c r="L17" s="232"/>
      <c r="M17" s="147">
        <f t="shared" si="1"/>
        <v>0</v>
      </c>
    </row>
    <row r="18" spans="1:13" ht="28.5" customHeight="1">
      <c r="A18" s="545" t="s">
        <v>12</v>
      </c>
      <c r="B18" s="545"/>
      <c r="C18" s="23"/>
      <c r="D18" s="232"/>
      <c r="E18" s="39"/>
      <c r="F18" s="232"/>
      <c r="G18" s="39"/>
      <c r="H18" s="232"/>
      <c r="I18" s="39"/>
      <c r="J18" s="232"/>
      <c r="K18" s="39"/>
      <c r="L18" s="232"/>
      <c r="M18" s="147">
        <f t="shared" si="1"/>
        <v>0</v>
      </c>
    </row>
    <row r="19" spans="1:13" ht="32.25" customHeight="1">
      <c r="A19" s="533" t="s">
        <v>10</v>
      </c>
      <c r="B19" s="533"/>
      <c r="C19" s="92">
        <f>(C16+C17+C18)/3</f>
        <v>0</v>
      </c>
      <c r="D19" s="93"/>
      <c r="E19" s="92">
        <f>(E16+E17+E18)/3</f>
        <v>0</v>
      </c>
      <c r="F19" s="93"/>
      <c r="G19" s="92">
        <f>(G16+G17+G18)/3</f>
        <v>0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1"/>
        <v>0</v>
      </c>
    </row>
    <row r="20" spans="1:13" ht="36.75" customHeight="1" thickBot="1">
      <c r="A20" s="546" t="s">
        <v>13</v>
      </c>
      <c r="B20" s="547"/>
      <c r="C20" s="23"/>
      <c r="D20" s="232"/>
      <c r="E20" s="39"/>
      <c r="F20" s="232"/>
      <c r="G20" s="39"/>
      <c r="H20" s="232"/>
      <c r="I20" s="39"/>
      <c r="J20" s="232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0</v>
      </c>
      <c r="D21" s="522"/>
      <c r="E21" s="522">
        <f aca="true" t="shared" si="2" ref="E21:K21">(E6+E7+E8+E13+E14+E15+E19+E20)/8</f>
        <v>0</v>
      </c>
      <c r="F21" s="522"/>
      <c r="G21" s="522">
        <f t="shared" si="2"/>
        <v>0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0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6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53">
        <f>A4</f>
        <v>0</v>
      </c>
      <c r="B25" s="54">
        <f>B4</f>
        <v>0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0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/>
      <c r="D27" s="557"/>
      <c r="E27" s="514"/>
      <c r="F27" s="520"/>
      <c r="G27" s="516"/>
      <c r="H27" s="520"/>
      <c r="I27" s="516"/>
      <c r="J27" s="520"/>
      <c r="K27" s="516"/>
      <c r="L27" s="520"/>
      <c r="M27" s="518">
        <f>(C27+E27+G27+I27+K27)/3</f>
        <v>0</v>
      </c>
    </row>
    <row r="28" spans="1:13" ht="11.25" customHeight="1">
      <c r="A28" s="65"/>
      <c r="B28" s="66" t="s">
        <v>21</v>
      </c>
      <c r="C28" s="515"/>
      <c r="D28" s="558"/>
      <c r="E28" s="515"/>
      <c r="F28" s="521"/>
      <c r="G28" s="517"/>
      <c r="H28" s="521"/>
      <c r="I28" s="517"/>
      <c r="J28" s="521"/>
      <c r="K28" s="517"/>
      <c r="L28" s="521"/>
      <c r="M28" s="519"/>
    </row>
    <row r="29" spans="1:13" ht="24.75" customHeight="1">
      <c r="A29" s="67"/>
      <c r="B29" s="68" t="s">
        <v>22</v>
      </c>
      <c r="C29" s="325"/>
      <c r="D29" s="326"/>
      <c r="E29" s="325"/>
      <c r="F29" s="326"/>
      <c r="G29" s="325"/>
      <c r="H29" s="59"/>
      <c r="I29" s="43"/>
      <c r="J29" s="59"/>
      <c r="K29" s="43"/>
      <c r="L29" s="59"/>
      <c r="M29" s="147">
        <f aca="true" t="shared" si="3" ref="M29:M34">(C29+E29+G29+I29+K29)/3</f>
        <v>0</v>
      </c>
    </row>
    <row r="30" spans="1:13" ht="24.75" customHeight="1">
      <c r="A30" s="69"/>
      <c r="B30" s="68" t="s">
        <v>23</v>
      </c>
      <c r="C30" s="39"/>
      <c r="D30" s="232"/>
      <c r="E30" s="39"/>
      <c r="F30" s="232"/>
      <c r="G30" s="39"/>
      <c r="H30" s="49"/>
      <c r="I30" s="45"/>
      <c r="J30" s="49"/>
      <c r="K30" s="45"/>
      <c r="L30" s="49"/>
      <c r="M30" s="147">
        <f t="shared" si="3"/>
        <v>0</v>
      </c>
    </row>
    <row r="31" spans="1:13" ht="24.75" customHeight="1">
      <c r="A31" s="70"/>
      <c r="B31" s="68" t="s">
        <v>24</v>
      </c>
      <c r="C31" s="39"/>
      <c r="D31" s="326"/>
      <c r="E31" s="325"/>
      <c r="F31" s="326"/>
      <c r="G31" s="325"/>
      <c r="H31" s="59"/>
      <c r="I31" s="43"/>
      <c r="J31" s="59"/>
      <c r="K31" s="43"/>
      <c r="L31" s="59"/>
      <c r="M31" s="147">
        <f t="shared" si="3"/>
        <v>0</v>
      </c>
    </row>
    <row r="32" spans="1:13" ht="24.75" customHeight="1">
      <c r="A32" s="70"/>
      <c r="B32" s="68" t="s">
        <v>25</v>
      </c>
      <c r="C32" s="327"/>
      <c r="D32" s="232"/>
      <c r="E32" s="39"/>
      <c r="F32" s="232"/>
      <c r="G32" s="39"/>
      <c r="H32" s="49"/>
      <c r="I32" s="45"/>
      <c r="J32" s="49"/>
      <c r="K32" s="45"/>
      <c r="L32" s="49"/>
      <c r="M32" s="147">
        <f t="shared" si="3"/>
        <v>0</v>
      </c>
    </row>
    <row r="33" spans="1:13" ht="24.75" customHeight="1">
      <c r="A33" s="71"/>
      <c r="B33" s="72" t="s">
        <v>26</v>
      </c>
      <c r="C33" s="39"/>
      <c r="D33" s="232"/>
      <c r="E33" s="39"/>
      <c r="F33" s="232"/>
      <c r="G33" s="39"/>
      <c r="H33" s="49"/>
      <c r="I33" s="45"/>
      <c r="J33" s="49"/>
      <c r="K33" s="45"/>
      <c r="L33" s="49"/>
      <c r="M33" s="147">
        <f t="shared" si="3"/>
        <v>0</v>
      </c>
    </row>
    <row r="34" spans="1:13" ht="24.75" customHeight="1" thickBot="1">
      <c r="A34" s="73" t="s">
        <v>27</v>
      </c>
      <c r="B34" s="74"/>
      <c r="C34" s="94">
        <f>(C27+C29+C30+C31+C32+C33)/6</f>
        <v>0</v>
      </c>
      <c r="D34" s="94"/>
      <c r="E34" s="94">
        <f>(E27+E29+E30+E31+E32+E33)/6</f>
        <v>0</v>
      </c>
      <c r="F34" s="94"/>
      <c r="G34" s="94">
        <f>(G27+G29+G30+G31+G32+G33)/6</f>
        <v>0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0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/>
      <c r="D36" s="222">
        <f>C36*A36</f>
        <v>0</v>
      </c>
      <c r="E36" s="48">
        <f aca="true" t="shared" si="4" ref="E36:E42">C36</f>
        <v>0</v>
      </c>
      <c r="F36" s="222">
        <f>E36*A36</f>
        <v>0</v>
      </c>
      <c r="G36" s="48">
        <f aca="true" t="shared" si="5" ref="G36:G42">E36</f>
        <v>0</v>
      </c>
      <c r="H36" s="222">
        <f>G36*A36</f>
        <v>0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/>
      <c r="D37" s="223"/>
      <c r="E37" s="48">
        <f t="shared" si="4"/>
        <v>0</v>
      </c>
      <c r="F37" s="222"/>
      <c r="G37" s="48">
        <f t="shared" si="5"/>
        <v>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/>
      <c r="D38" s="223"/>
      <c r="E38" s="48">
        <f t="shared" si="4"/>
        <v>0</v>
      </c>
      <c r="F38" s="222"/>
      <c r="G38" s="48">
        <f t="shared" si="5"/>
        <v>0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/>
      <c r="D39" s="224">
        <f>(C37+C38+C39)/3*A39</f>
        <v>0</v>
      </c>
      <c r="E39" s="48">
        <f t="shared" si="4"/>
        <v>0</v>
      </c>
      <c r="F39" s="224">
        <f>(E37+E38+E39)/3*A39</f>
        <v>0</v>
      </c>
      <c r="G39" s="48">
        <f t="shared" si="5"/>
        <v>0</v>
      </c>
      <c r="H39" s="224">
        <f>(G37+G38+G39)/3*A39</f>
        <v>0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/>
      <c r="D40" s="224">
        <f>C40*A40</f>
        <v>0</v>
      </c>
      <c r="E40" s="48">
        <f t="shared" si="4"/>
        <v>0</v>
      </c>
      <c r="F40" s="224">
        <f>E40*A40</f>
        <v>0</v>
      </c>
      <c r="G40" s="48">
        <f t="shared" si="5"/>
        <v>0</v>
      </c>
      <c r="H40" s="224">
        <f>G40*A40</f>
        <v>0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/>
      <c r="D41" s="225">
        <f>C41*A41</f>
        <v>0</v>
      </c>
      <c r="E41" s="48">
        <f t="shared" si="4"/>
        <v>0</v>
      </c>
      <c r="F41" s="225">
        <f>E41*A41</f>
        <v>0</v>
      </c>
      <c r="G41" s="48">
        <f t="shared" si="5"/>
        <v>0</v>
      </c>
      <c r="H41" s="225">
        <f>G41*A41</f>
        <v>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/>
      <c r="D42" s="224">
        <f>C42*A42</f>
        <v>0</v>
      </c>
      <c r="E42" s="48">
        <f t="shared" si="4"/>
        <v>0</v>
      </c>
      <c r="F42" s="224">
        <f>E42*A42</f>
        <v>0</v>
      </c>
      <c r="G42" s="48">
        <f t="shared" si="5"/>
        <v>0</v>
      </c>
      <c r="H42" s="224">
        <f>G42*A42</f>
        <v>0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0</v>
      </c>
      <c r="D43" s="226">
        <f>SUM(D35:D42)</f>
        <v>0</v>
      </c>
      <c r="E43" s="96">
        <f>(F43/16)</f>
        <v>0</v>
      </c>
      <c r="F43" s="226">
        <f>SUM(F35:F42)</f>
        <v>0</v>
      </c>
      <c r="G43" s="96">
        <f>(H43/16)</f>
        <v>0</v>
      </c>
      <c r="H43" s="227">
        <f>SUM(H35:H42)</f>
        <v>0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/>
      <c r="D44" s="48"/>
      <c r="E44" s="48">
        <f>C44</f>
        <v>0</v>
      </c>
      <c r="F44" s="48"/>
      <c r="G44" s="48">
        <f>E44</f>
        <v>0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/>
      <c r="D45" s="50"/>
      <c r="E45" s="48">
        <f>C45</f>
        <v>0</v>
      </c>
      <c r="F45" s="50"/>
      <c r="G45" s="48">
        <f>E45</f>
        <v>0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/>
      <c r="D46" s="50"/>
      <c r="E46" s="48">
        <f>C46</f>
        <v>0</v>
      </c>
      <c r="F46" s="50"/>
      <c r="G46" s="48">
        <f>E46</f>
        <v>0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/>
      <c r="D47" s="50"/>
      <c r="E47" s="48">
        <f>C47</f>
        <v>0</v>
      </c>
      <c r="F47" s="50"/>
      <c r="G47" s="48">
        <f>E47</f>
        <v>0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A15:B15"/>
    <mergeCell ref="A2:L2"/>
    <mergeCell ref="A9:B9"/>
    <mergeCell ref="A13:B13"/>
    <mergeCell ref="A11:B11"/>
    <mergeCell ref="A12:B12"/>
    <mergeCell ref="A6:B6"/>
    <mergeCell ref="A7:B7"/>
    <mergeCell ref="F9:F10"/>
    <mergeCell ref="A8:B8"/>
    <mergeCell ref="A48:B48"/>
    <mergeCell ref="A45:B45"/>
    <mergeCell ref="A46:B46"/>
    <mergeCell ref="A47:B47"/>
    <mergeCell ref="A16:B16"/>
    <mergeCell ref="A17:B17"/>
    <mergeCell ref="A21:B21"/>
    <mergeCell ref="A22:B22"/>
    <mergeCell ref="E9:E10"/>
    <mergeCell ref="C21:C22"/>
    <mergeCell ref="D21:D22"/>
    <mergeCell ref="A14:B14"/>
    <mergeCell ref="A18:B18"/>
    <mergeCell ref="A19:B19"/>
    <mergeCell ref="A20:B20"/>
    <mergeCell ref="E21:E22"/>
    <mergeCell ref="C9:C10"/>
    <mergeCell ref="D9:D10"/>
    <mergeCell ref="H21:H22"/>
    <mergeCell ref="G3:H3"/>
    <mergeCell ref="G9:G10"/>
    <mergeCell ref="H9:H10"/>
    <mergeCell ref="F21:F22"/>
    <mergeCell ref="G21:G22"/>
    <mergeCell ref="I3:K3"/>
    <mergeCell ref="I21:I22"/>
    <mergeCell ref="J21:J22"/>
    <mergeCell ref="K21:K22"/>
    <mergeCell ref="I9:I10"/>
    <mergeCell ref="J9:J10"/>
    <mergeCell ref="K9:K10"/>
    <mergeCell ref="G27:G28"/>
    <mergeCell ref="H27:H28"/>
    <mergeCell ref="I27:I28"/>
    <mergeCell ref="J27:J28"/>
    <mergeCell ref="C27:C28"/>
    <mergeCell ref="D27:D28"/>
    <mergeCell ref="E27:E28"/>
    <mergeCell ref="F27:F28"/>
    <mergeCell ref="K27:K28"/>
    <mergeCell ref="L27:L28"/>
    <mergeCell ref="M27:M28"/>
    <mergeCell ref="L9:L10"/>
    <mergeCell ref="M9:M10"/>
    <mergeCell ref="L21:L22"/>
    <mergeCell ref="M21:M2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4.75390625" style="0" customWidth="1"/>
    <col min="2" max="2" width="29.12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0.87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25390625" style="0" customWidth="1"/>
    <col min="12" max="12" width="5.125" style="0" customWidth="1"/>
    <col min="13" max="13" width="13.375" style="0" bestFit="1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46"/>
    </row>
    <row r="2" spans="1:13" ht="25.5" customHeight="1">
      <c r="A2" s="529" t="s">
        <v>86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46"/>
    </row>
    <row r="3" spans="1:13" ht="24.75" customHeight="1">
      <c r="A3" s="29" t="s">
        <v>50</v>
      </c>
      <c r="B3" s="30" t="s">
        <v>101</v>
      </c>
      <c r="C3" s="28" t="s">
        <v>40</v>
      </c>
      <c r="D3" s="28"/>
      <c r="E3" s="31">
        <f>1!E3</f>
        <v>41067</v>
      </c>
      <c r="F3" s="32"/>
      <c r="G3" s="532" t="s">
        <v>64</v>
      </c>
      <c r="H3" s="532"/>
      <c r="I3" s="528">
        <f>seznam!F17</f>
        <v>0</v>
      </c>
      <c r="J3" s="528"/>
      <c r="K3" s="528"/>
      <c r="L3" s="28"/>
      <c r="M3" s="46"/>
    </row>
    <row r="4" spans="1:13" ht="27.75" customHeight="1">
      <c r="A4" s="351">
        <f>seznam!B17</f>
        <v>0</v>
      </c>
      <c r="B4" s="33">
        <f>seznam!C17</f>
        <v>0</v>
      </c>
      <c r="C4" s="34" t="str">
        <f>1!C4</f>
        <v>Pavel </v>
      </c>
      <c r="D4" s="283"/>
      <c r="E4" s="34" t="str">
        <f>1!E4</f>
        <v>Miloslav</v>
      </c>
      <c r="F4" s="284"/>
      <c r="G4" s="34" t="str">
        <f>1!G4</f>
        <v>Luboš</v>
      </c>
      <c r="H4" s="284"/>
      <c r="I4" s="35"/>
      <c r="J4" s="284"/>
      <c r="K4" s="35"/>
      <c r="L4" s="234"/>
      <c r="M4" s="46"/>
    </row>
    <row r="5" spans="1:13" ht="34.5" customHeight="1">
      <c r="A5" s="346">
        <f>seznam!E17</f>
        <v>0</v>
      </c>
      <c r="B5" s="36">
        <f>seznam!D17</f>
        <v>0</v>
      </c>
      <c r="C5" s="37" t="str">
        <f>1!C5</f>
        <v>Sedláček</v>
      </c>
      <c r="D5" s="285"/>
      <c r="E5" s="37" t="str">
        <f>1!E5</f>
        <v>Perníček</v>
      </c>
      <c r="F5" s="286"/>
      <c r="G5" s="37" t="str">
        <f>1!G5</f>
        <v>Kozák</v>
      </c>
      <c r="H5" s="286"/>
      <c r="I5" s="38"/>
      <c r="J5" s="287"/>
      <c r="K5" s="38"/>
      <c r="L5" s="236"/>
      <c r="M5" s="46"/>
    </row>
    <row r="6" spans="1:13" ht="22.5" customHeight="1">
      <c r="A6" s="536" t="s">
        <v>3</v>
      </c>
      <c r="B6" s="536"/>
      <c r="C6" s="243"/>
      <c r="D6" s="23"/>
      <c r="E6" s="23"/>
      <c r="F6" s="23"/>
      <c r="G6" s="23"/>
      <c r="H6" s="23"/>
      <c r="I6" s="23"/>
      <c r="J6" s="23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0</v>
      </c>
      <c r="D7" s="98"/>
      <c r="E7" s="92">
        <f>E34</f>
        <v>0</v>
      </c>
      <c r="F7" s="98"/>
      <c r="G7" s="92">
        <f>G34</f>
        <v>0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0</v>
      </c>
      <c r="D8" s="101"/>
      <c r="E8" s="100">
        <f t="shared" si="0"/>
        <v>0</v>
      </c>
      <c r="F8" s="101"/>
      <c r="G8" s="100">
        <f t="shared" si="0"/>
        <v>0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/>
      <c r="D9" s="514"/>
      <c r="E9" s="524"/>
      <c r="F9" s="514"/>
      <c r="G9" s="524"/>
      <c r="H9" s="514"/>
      <c r="I9" s="524"/>
      <c r="J9" s="514"/>
      <c r="K9" s="524"/>
      <c r="L9" s="526"/>
      <c r="M9" s="518">
        <f>(C9+E9+G9+I9+K9)/3</f>
        <v>0</v>
      </c>
    </row>
    <row r="10" spans="1:13" ht="14.25" customHeight="1">
      <c r="A10" s="51" t="s">
        <v>7</v>
      </c>
      <c r="B10" s="52"/>
      <c r="C10" s="525"/>
      <c r="D10" s="515"/>
      <c r="E10" s="525"/>
      <c r="F10" s="515"/>
      <c r="G10" s="525"/>
      <c r="H10" s="515"/>
      <c r="I10" s="525"/>
      <c r="J10" s="515"/>
      <c r="K10" s="525"/>
      <c r="L10" s="527"/>
      <c r="M10" s="519"/>
    </row>
    <row r="11" spans="1:13" ht="15.75" customHeight="1">
      <c r="A11" s="534" t="s">
        <v>9</v>
      </c>
      <c r="B11" s="535"/>
      <c r="C11" s="23"/>
      <c r="D11" s="24"/>
      <c r="E11" s="24"/>
      <c r="F11" s="24"/>
      <c r="G11" s="24"/>
      <c r="H11" s="24"/>
      <c r="I11" s="24"/>
      <c r="J11" s="24"/>
      <c r="K11" s="24"/>
      <c r="L11" s="230"/>
      <c r="M11" s="147">
        <f aca="true" t="shared" si="1" ref="M11:M19">(C11+E11+G11+I11+K11)/3</f>
        <v>0</v>
      </c>
    </row>
    <row r="12" spans="1:13" ht="18" customHeight="1">
      <c r="A12" s="534" t="s">
        <v>8</v>
      </c>
      <c r="B12" s="535"/>
      <c r="C12" s="40"/>
      <c r="D12" s="41"/>
      <c r="E12" s="41"/>
      <c r="F12" s="41"/>
      <c r="G12" s="41"/>
      <c r="H12" s="41"/>
      <c r="I12" s="41"/>
      <c r="J12" s="41"/>
      <c r="K12" s="41"/>
      <c r="L12" s="231"/>
      <c r="M12" s="147">
        <f t="shared" si="1"/>
        <v>0</v>
      </c>
    </row>
    <row r="13" spans="1:13" ht="25.5" customHeight="1">
      <c r="A13" s="533" t="s">
        <v>10</v>
      </c>
      <c r="B13" s="533"/>
      <c r="C13" s="92">
        <f>(C9+C11+C12)/3</f>
        <v>0</v>
      </c>
      <c r="D13" s="93"/>
      <c r="E13" s="92">
        <f>(E9+E11+E12)/3</f>
        <v>0</v>
      </c>
      <c r="F13" s="93"/>
      <c r="G13" s="92">
        <f>(G9+G11+G12)/3</f>
        <v>0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0</v>
      </c>
    </row>
    <row r="14" spans="1:13" ht="28.5" customHeight="1">
      <c r="A14" s="559" t="s">
        <v>90</v>
      </c>
      <c r="B14" s="560"/>
      <c r="C14" s="23"/>
      <c r="D14" s="24"/>
      <c r="E14" s="24"/>
      <c r="F14" s="24"/>
      <c r="G14" s="24"/>
      <c r="H14" s="24"/>
      <c r="I14" s="24"/>
      <c r="J14" s="24"/>
      <c r="K14" s="24"/>
      <c r="L14" s="232"/>
      <c r="M14" s="147"/>
    </row>
    <row r="15" spans="1:13" ht="28.5" customHeight="1">
      <c r="A15" s="559" t="s">
        <v>91</v>
      </c>
      <c r="B15" s="560"/>
      <c r="C15" s="23"/>
      <c r="D15" s="39"/>
      <c r="E15" s="39"/>
      <c r="F15" s="39"/>
      <c r="G15" s="39"/>
      <c r="H15" s="39"/>
      <c r="I15" s="39"/>
      <c r="J15" s="39"/>
      <c r="K15" s="39"/>
      <c r="L15" s="232"/>
      <c r="M15" s="147">
        <f t="shared" si="1"/>
        <v>0</v>
      </c>
    </row>
    <row r="16" spans="1:13" ht="31.5" customHeight="1">
      <c r="A16" s="541" t="s">
        <v>14</v>
      </c>
      <c r="B16" s="542"/>
      <c r="C16" s="23"/>
      <c r="D16" s="39"/>
      <c r="E16" s="39"/>
      <c r="F16" s="39"/>
      <c r="G16" s="39"/>
      <c r="H16" s="39"/>
      <c r="I16" s="39"/>
      <c r="J16" s="39"/>
      <c r="K16" s="39"/>
      <c r="L16" s="232"/>
      <c r="M16" s="147">
        <f t="shared" si="1"/>
        <v>0</v>
      </c>
    </row>
    <row r="17" spans="1:13" ht="24.75" customHeight="1">
      <c r="A17" s="534" t="s">
        <v>11</v>
      </c>
      <c r="B17" s="535"/>
      <c r="C17" s="23"/>
      <c r="D17" s="39"/>
      <c r="E17" s="39"/>
      <c r="F17" s="39"/>
      <c r="G17" s="39"/>
      <c r="H17" s="39"/>
      <c r="I17" s="39"/>
      <c r="J17" s="39"/>
      <c r="K17" s="39"/>
      <c r="L17" s="232"/>
      <c r="M17" s="147">
        <f t="shared" si="1"/>
        <v>0</v>
      </c>
    </row>
    <row r="18" spans="1:13" ht="28.5" customHeight="1">
      <c r="A18" s="545" t="s">
        <v>12</v>
      </c>
      <c r="B18" s="545"/>
      <c r="C18" s="23"/>
      <c r="D18" s="39"/>
      <c r="E18" s="39"/>
      <c r="F18" s="39"/>
      <c r="G18" s="39"/>
      <c r="H18" s="39"/>
      <c r="I18" s="39"/>
      <c r="J18" s="39"/>
      <c r="K18" s="39"/>
      <c r="L18" s="232"/>
      <c r="M18" s="147">
        <f t="shared" si="1"/>
        <v>0</v>
      </c>
    </row>
    <row r="19" spans="1:13" ht="32.25" customHeight="1">
      <c r="A19" s="533" t="s">
        <v>10</v>
      </c>
      <c r="B19" s="533"/>
      <c r="C19" s="92">
        <f>(C16+C17+C18)/3</f>
        <v>0</v>
      </c>
      <c r="D19" s="93"/>
      <c r="E19" s="92">
        <f>(E16+E17+E18)/3</f>
        <v>0</v>
      </c>
      <c r="F19" s="93"/>
      <c r="G19" s="92">
        <f>(G16+G17+G18)/3</f>
        <v>0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1"/>
        <v>0</v>
      </c>
    </row>
    <row r="20" spans="1:13" ht="36.75" customHeight="1" thickBot="1">
      <c r="A20" s="546" t="s">
        <v>13</v>
      </c>
      <c r="B20" s="547"/>
      <c r="C20" s="23"/>
      <c r="D20" s="39"/>
      <c r="E20" s="39"/>
      <c r="F20" s="39"/>
      <c r="G20" s="39"/>
      <c r="H20" s="39"/>
      <c r="I20" s="39"/>
      <c r="J20" s="39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0</v>
      </c>
      <c r="D21" s="522"/>
      <c r="E21" s="522">
        <f aca="true" t="shared" si="2" ref="E21:K21">(E6+E7+E8+E13+E14+E15+E19+E20)/8</f>
        <v>0</v>
      </c>
      <c r="F21" s="522"/>
      <c r="G21" s="522">
        <f t="shared" si="2"/>
        <v>0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0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9.7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53">
        <f>A4</f>
        <v>0</v>
      </c>
      <c r="B25" s="54">
        <f>B4</f>
        <v>0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0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/>
      <c r="D27" s="539"/>
      <c r="E27" s="514"/>
      <c r="F27" s="516"/>
      <c r="G27" s="516"/>
      <c r="H27" s="516"/>
      <c r="I27" s="516"/>
      <c r="J27" s="516"/>
      <c r="K27" s="516"/>
      <c r="L27" s="520"/>
      <c r="M27" s="518">
        <f>(C27+E27+G27+I27+K27)/3</f>
        <v>0</v>
      </c>
    </row>
    <row r="28" spans="1:13" ht="11.25" customHeight="1">
      <c r="A28" s="65"/>
      <c r="B28" s="66" t="s">
        <v>21</v>
      </c>
      <c r="C28" s="515"/>
      <c r="D28" s="540"/>
      <c r="E28" s="515"/>
      <c r="F28" s="517"/>
      <c r="G28" s="517"/>
      <c r="H28" s="517"/>
      <c r="I28" s="517"/>
      <c r="J28" s="517"/>
      <c r="K28" s="517"/>
      <c r="L28" s="521"/>
      <c r="M28" s="519"/>
    </row>
    <row r="29" spans="1:13" ht="24.75" customHeight="1">
      <c r="A29" s="67"/>
      <c r="B29" s="68" t="s">
        <v>22</v>
      </c>
      <c r="C29" s="325"/>
      <c r="D29" s="325"/>
      <c r="E29" s="325"/>
      <c r="F29" s="325"/>
      <c r="G29" s="325"/>
      <c r="H29" s="43"/>
      <c r="I29" s="43"/>
      <c r="J29" s="43"/>
      <c r="K29" s="43"/>
      <c r="L29" s="59"/>
      <c r="M29" s="147">
        <f aca="true" t="shared" si="3" ref="M29:M34">(C29+E29+G29+I29+K29)/3</f>
        <v>0</v>
      </c>
    </row>
    <row r="30" spans="1:13" ht="24.75" customHeight="1">
      <c r="A30" s="69"/>
      <c r="B30" s="68" t="s">
        <v>23</v>
      </c>
      <c r="C30" s="39"/>
      <c r="D30" s="39"/>
      <c r="E30" s="39"/>
      <c r="F30" s="39"/>
      <c r="G30" s="39"/>
      <c r="H30" s="45"/>
      <c r="I30" s="45"/>
      <c r="J30" s="45"/>
      <c r="K30" s="45"/>
      <c r="L30" s="49"/>
      <c r="M30" s="147">
        <f t="shared" si="3"/>
        <v>0</v>
      </c>
    </row>
    <row r="31" spans="1:13" ht="24.75" customHeight="1">
      <c r="A31" s="70"/>
      <c r="B31" s="68" t="s">
        <v>24</v>
      </c>
      <c r="C31" s="39"/>
      <c r="D31" s="325"/>
      <c r="E31" s="325"/>
      <c r="F31" s="325"/>
      <c r="G31" s="325"/>
      <c r="H31" s="43"/>
      <c r="I31" s="43"/>
      <c r="J31" s="43"/>
      <c r="K31" s="43"/>
      <c r="L31" s="59"/>
      <c r="M31" s="147">
        <f t="shared" si="3"/>
        <v>0</v>
      </c>
    </row>
    <row r="32" spans="1:13" ht="24.75" customHeight="1">
      <c r="A32" s="70"/>
      <c r="B32" s="68" t="s">
        <v>25</v>
      </c>
      <c r="C32" s="327"/>
      <c r="D32" s="39"/>
      <c r="E32" s="39"/>
      <c r="F32" s="39"/>
      <c r="G32" s="39"/>
      <c r="H32" s="45"/>
      <c r="I32" s="45"/>
      <c r="J32" s="45"/>
      <c r="K32" s="45"/>
      <c r="L32" s="49"/>
      <c r="M32" s="147">
        <f t="shared" si="3"/>
        <v>0</v>
      </c>
    </row>
    <row r="33" spans="1:13" ht="24.75" customHeight="1">
      <c r="A33" s="71"/>
      <c r="B33" s="72" t="s">
        <v>26</v>
      </c>
      <c r="C33" s="39"/>
      <c r="D33" s="39"/>
      <c r="E33" s="39"/>
      <c r="F33" s="39"/>
      <c r="G33" s="39"/>
      <c r="H33" s="45"/>
      <c r="I33" s="45"/>
      <c r="J33" s="45"/>
      <c r="K33" s="45"/>
      <c r="L33" s="49"/>
      <c r="M33" s="147">
        <f t="shared" si="3"/>
        <v>0</v>
      </c>
    </row>
    <row r="34" spans="1:13" ht="24.75" customHeight="1" thickBot="1">
      <c r="A34" s="73" t="s">
        <v>27</v>
      </c>
      <c r="B34" s="74"/>
      <c r="C34" s="94">
        <f>(C27+C29+C30+C31+C32+C33)/6</f>
        <v>0</v>
      </c>
      <c r="D34" s="94"/>
      <c r="E34" s="94">
        <f>(E27+E29+E30+E31+E32+E33)/6</f>
        <v>0</v>
      </c>
      <c r="F34" s="94"/>
      <c r="G34" s="94">
        <f>(G27+G29+G30+G31+G32+G33)/6</f>
        <v>0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0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/>
      <c r="D36" s="222">
        <f>C36*A36</f>
        <v>0</v>
      </c>
      <c r="E36" s="48">
        <f aca="true" t="shared" si="4" ref="E36:E42">C36</f>
        <v>0</v>
      </c>
      <c r="F36" s="222">
        <f>E36*A36</f>
        <v>0</v>
      </c>
      <c r="G36" s="48">
        <f aca="true" t="shared" si="5" ref="G36:G42">E36</f>
        <v>0</v>
      </c>
      <c r="H36" s="222">
        <f>G36*A36</f>
        <v>0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/>
      <c r="D37" s="223"/>
      <c r="E37" s="48">
        <f t="shared" si="4"/>
        <v>0</v>
      </c>
      <c r="F37" s="222"/>
      <c r="G37" s="48">
        <f t="shared" si="5"/>
        <v>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/>
      <c r="D38" s="223"/>
      <c r="E38" s="48">
        <f t="shared" si="4"/>
        <v>0</v>
      </c>
      <c r="F38" s="222"/>
      <c r="G38" s="48">
        <f t="shared" si="5"/>
        <v>0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/>
      <c r="D39" s="224">
        <f>(C37+C38+C39)/3*A39</f>
        <v>0</v>
      </c>
      <c r="E39" s="48">
        <f t="shared" si="4"/>
        <v>0</v>
      </c>
      <c r="F39" s="224">
        <f>(E37+E38+E39)/3*A39</f>
        <v>0</v>
      </c>
      <c r="G39" s="48">
        <f t="shared" si="5"/>
        <v>0</v>
      </c>
      <c r="H39" s="224">
        <f>(G37+G38+G39)/3*A39</f>
        <v>0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/>
      <c r="D40" s="224">
        <f>C40*A40</f>
        <v>0</v>
      </c>
      <c r="E40" s="48">
        <f t="shared" si="4"/>
        <v>0</v>
      </c>
      <c r="F40" s="224">
        <f>E40*A40</f>
        <v>0</v>
      </c>
      <c r="G40" s="48">
        <f t="shared" si="5"/>
        <v>0</v>
      </c>
      <c r="H40" s="224">
        <f>G40*A40</f>
        <v>0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/>
      <c r="D41" s="225">
        <f>C41*A41</f>
        <v>0</v>
      </c>
      <c r="E41" s="48">
        <f t="shared" si="4"/>
        <v>0</v>
      </c>
      <c r="F41" s="225">
        <f>E41*A41</f>
        <v>0</v>
      </c>
      <c r="G41" s="48">
        <f t="shared" si="5"/>
        <v>0</v>
      </c>
      <c r="H41" s="225">
        <f>G41*A41</f>
        <v>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/>
      <c r="D42" s="224">
        <f>C42*A42</f>
        <v>0</v>
      </c>
      <c r="E42" s="48">
        <f t="shared" si="4"/>
        <v>0</v>
      </c>
      <c r="F42" s="224">
        <f>E42*A42</f>
        <v>0</v>
      </c>
      <c r="G42" s="48">
        <f t="shared" si="5"/>
        <v>0</v>
      </c>
      <c r="H42" s="224">
        <f>G42*A42</f>
        <v>0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0</v>
      </c>
      <c r="D43" s="226">
        <f>SUM(D35:D42)</f>
        <v>0</v>
      </c>
      <c r="E43" s="96">
        <f>(F43/16)</f>
        <v>0</v>
      </c>
      <c r="F43" s="226">
        <f>SUM(F35:F42)</f>
        <v>0</v>
      </c>
      <c r="G43" s="96">
        <f>(H43/16)</f>
        <v>0</v>
      </c>
      <c r="H43" s="227">
        <f>SUM(H35:H42)</f>
        <v>0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/>
      <c r="D44" s="48"/>
      <c r="E44" s="48">
        <f>C44</f>
        <v>0</v>
      </c>
      <c r="F44" s="48"/>
      <c r="G44" s="48">
        <f>E44</f>
        <v>0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/>
      <c r="D45" s="50"/>
      <c r="E45" s="48">
        <f>C45</f>
        <v>0</v>
      </c>
      <c r="F45" s="50"/>
      <c r="G45" s="48">
        <f>E45</f>
        <v>0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/>
      <c r="D46" s="50"/>
      <c r="E46" s="48">
        <f>C46</f>
        <v>0</v>
      </c>
      <c r="F46" s="50"/>
      <c r="G46" s="48">
        <f>E46</f>
        <v>0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/>
      <c r="D47" s="50"/>
      <c r="E47" s="48">
        <f>C47</f>
        <v>0</v>
      </c>
      <c r="F47" s="50"/>
      <c r="G47" s="48">
        <f>E47</f>
        <v>0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A20:B20"/>
    <mergeCell ref="K21:K22"/>
    <mergeCell ref="L21:L22"/>
    <mergeCell ref="E21:E22"/>
    <mergeCell ref="F21:F22"/>
    <mergeCell ref="G21:G22"/>
    <mergeCell ref="H21:H22"/>
    <mergeCell ref="J21:J22"/>
    <mergeCell ref="I21:I22"/>
    <mergeCell ref="A8:B8"/>
    <mergeCell ref="A15:B15"/>
    <mergeCell ref="A16:B16"/>
    <mergeCell ref="A17:B17"/>
    <mergeCell ref="A18:B18"/>
    <mergeCell ref="A19:B19"/>
    <mergeCell ref="A13:B13"/>
    <mergeCell ref="A11:B11"/>
    <mergeCell ref="A12:B12"/>
    <mergeCell ref="A48:B48"/>
    <mergeCell ref="A45:B45"/>
    <mergeCell ref="A46:B46"/>
    <mergeCell ref="A47:B47"/>
    <mergeCell ref="C21:C22"/>
    <mergeCell ref="D21:D22"/>
    <mergeCell ref="C27:C28"/>
    <mergeCell ref="D27:D28"/>
    <mergeCell ref="A6:B6"/>
    <mergeCell ref="A7:B7"/>
    <mergeCell ref="A21:B21"/>
    <mergeCell ref="A22:B22"/>
    <mergeCell ref="A14:B14"/>
    <mergeCell ref="G3:H3"/>
    <mergeCell ref="C9:C10"/>
    <mergeCell ref="D9:D10"/>
    <mergeCell ref="E9:E10"/>
    <mergeCell ref="F9:F10"/>
    <mergeCell ref="G9:G10"/>
    <mergeCell ref="A2:L2"/>
    <mergeCell ref="A9:B9"/>
    <mergeCell ref="I3:K3"/>
    <mergeCell ref="G27:G28"/>
    <mergeCell ref="H27:H28"/>
    <mergeCell ref="I27:I28"/>
    <mergeCell ref="J27:J28"/>
    <mergeCell ref="H9:H10"/>
    <mergeCell ref="I9:I10"/>
    <mergeCell ref="E27:E28"/>
    <mergeCell ref="F27:F28"/>
    <mergeCell ref="K27:K28"/>
    <mergeCell ref="L27:L28"/>
    <mergeCell ref="M27:M28"/>
    <mergeCell ref="L9:L10"/>
    <mergeCell ref="M9:M10"/>
    <mergeCell ref="M21:M22"/>
    <mergeCell ref="J9:J10"/>
    <mergeCell ref="K9:K1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4.75390625" style="0" customWidth="1"/>
    <col min="2" max="2" width="29.12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0.87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25390625" style="0" customWidth="1"/>
    <col min="12" max="12" width="5.125" style="0" customWidth="1"/>
    <col min="13" max="13" width="13.375" style="0" bestFit="1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46"/>
    </row>
    <row r="2" spans="1:13" ht="25.5" customHeight="1">
      <c r="A2" s="529" t="s">
        <v>86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46"/>
    </row>
    <row r="3" spans="1:13" ht="24.75" customHeight="1">
      <c r="A3" s="29" t="s">
        <v>50</v>
      </c>
      <c r="B3" s="30"/>
      <c r="C3" s="28" t="s">
        <v>40</v>
      </c>
      <c r="D3" s="28"/>
      <c r="E3" s="31">
        <f>1!E3</f>
        <v>41067</v>
      </c>
      <c r="F3" s="32"/>
      <c r="G3" s="532" t="s">
        <v>64</v>
      </c>
      <c r="H3" s="532"/>
      <c r="I3" s="528">
        <f>seznam!F18</f>
        <v>0</v>
      </c>
      <c r="J3" s="528"/>
      <c r="K3" s="528"/>
      <c r="L3" s="28"/>
      <c r="M3" s="46"/>
    </row>
    <row r="4" spans="1:13" ht="27.75" customHeight="1">
      <c r="A4" s="351">
        <f>seznam!B18</f>
        <v>0</v>
      </c>
      <c r="B4" s="33">
        <f>seznam!C18</f>
        <v>0</v>
      </c>
      <c r="C4" s="34" t="str">
        <f>1!C4</f>
        <v>Pavel </v>
      </c>
      <c r="D4" s="283"/>
      <c r="E4" s="34" t="str">
        <f>1!E4</f>
        <v>Miloslav</v>
      </c>
      <c r="F4" s="284"/>
      <c r="G4" s="34" t="str">
        <f>1!G4</f>
        <v>Luboš</v>
      </c>
      <c r="H4" s="284"/>
      <c r="I4" s="35"/>
      <c r="J4" s="284"/>
      <c r="K4" s="35"/>
      <c r="L4" s="234"/>
      <c r="M4" s="46"/>
    </row>
    <row r="5" spans="1:13" ht="34.5" customHeight="1">
      <c r="A5" s="346">
        <f>seznam!E18</f>
        <v>0</v>
      </c>
      <c r="B5" s="36">
        <f>seznam!D18</f>
        <v>0</v>
      </c>
      <c r="C5" s="37" t="str">
        <f>1!C5</f>
        <v>Sedláček</v>
      </c>
      <c r="D5" s="285"/>
      <c r="E5" s="37" t="str">
        <f>1!E5</f>
        <v>Perníček</v>
      </c>
      <c r="F5" s="286"/>
      <c r="G5" s="37" t="str">
        <f>1!G5</f>
        <v>Kozák</v>
      </c>
      <c r="H5" s="286"/>
      <c r="I5" s="38"/>
      <c r="J5" s="287"/>
      <c r="K5" s="38"/>
      <c r="L5" s="236"/>
      <c r="M5" s="46"/>
    </row>
    <row r="6" spans="1:13" ht="22.5" customHeight="1">
      <c r="A6" s="536" t="s">
        <v>3</v>
      </c>
      <c r="B6" s="536"/>
      <c r="C6" s="243"/>
      <c r="D6" s="23"/>
      <c r="E6" s="23"/>
      <c r="F6" s="23"/>
      <c r="G6" s="23"/>
      <c r="H6" s="23"/>
      <c r="I6" s="23"/>
      <c r="J6" s="23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0</v>
      </c>
      <c r="D7" s="98"/>
      <c r="E7" s="92">
        <f>E34</f>
        <v>0</v>
      </c>
      <c r="F7" s="98"/>
      <c r="G7" s="92">
        <f>G34</f>
        <v>0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0</v>
      </c>
      <c r="D8" s="101"/>
      <c r="E8" s="100">
        <f t="shared" si="0"/>
        <v>0</v>
      </c>
      <c r="F8" s="101"/>
      <c r="G8" s="100">
        <f t="shared" si="0"/>
        <v>0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/>
      <c r="D9" s="514"/>
      <c r="E9" s="524"/>
      <c r="F9" s="514"/>
      <c r="G9" s="524"/>
      <c r="H9" s="514"/>
      <c r="I9" s="524"/>
      <c r="J9" s="514"/>
      <c r="K9" s="524"/>
      <c r="L9" s="526"/>
      <c r="M9" s="518">
        <f>(C9+E9+G9+I9+K9)/3</f>
        <v>0</v>
      </c>
    </row>
    <row r="10" spans="1:13" ht="14.25" customHeight="1">
      <c r="A10" s="51" t="s">
        <v>7</v>
      </c>
      <c r="B10" s="52"/>
      <c r="C10" s="525"/>
      <c r="D10" s="515"/>
      <c r="E10" s="525"/>
      <c r="F10" s="515"/>
      <c r="G10" s="525"/>
      <c r="H10" s="515"/>
      <c r="I10" s="525"/>
      <c r="J10" s="515"/>
      <c r="K10" s="525"/>
      <c r="L10" s="527"/>
      <c r="M10" s="519"/>
    </row>
    <row r="11" spans="1:13" ht="15.75" customHeight="1">
      <c r="A11" s="534" t="s">
        <v>9</v>
      </c>
      <c r="B11" s="535"/>
      <c r="C11" s="23"/>
      <c r="D11" s="24"/>
      <c r="E11" s="24"/>
      <c r="F11" s="24"/>
      <c r="G11" s="24"/>
      <c r="H11" s="24"/>
      <c r="I11" s="24"/>
      <c r="J11" s="24"/>
      <c r="K11" s="24"/>
      <c r="L11" s="230"/>
      <c r="M11" s="147">
        <f aca="true" t="shared" si="1" ref="M11:M19">(C11+E11+G11+I11+K11)/3</f>
        <v>0</v>
      </c>
    </row>
    <row r="12" spans="1:13" ht="18" customHeight="1">
      <c r="A12" s="534" t="s">
        <v>8</v>
      </c>
      <c r="B12" s="535"/>
      <c r="C12" s="40"/>
      <c r="D12" s="41"/>
      <c r="E12" s="41"/>
      <c r="F12" s="41"/>
      <c r="G12" s="41"/>
      <c r="H12" s="41"/>
      <c r="I12" s="41"/>
      <c r="J12" s="41"/>
      <c r="K12" s="41"/>
      <c r="L12" s="231"/>
      <c r="M12" s="147">
        <f t="shared" si="1"/>
        <v>0</v>
      </c>
    </row>
    <row r="13" spans="1:13" ht="25.5" customHeight="1">
      <c r="A13" s="533" t="s">
        <v>10</v>
      </c>
      <c r="B13" s="533"/>
      <c r="C13" s="92">
        <f>(C9+C11+C12)/3</f>
        <v>0</v>
      </c>
      <c r="D13" s="93"/>
      <c r="E13" s="92">
        <f>(E9+E11+E12)/3</f>
        <v>0</v>
      </c>
      <c r="F13" s="93"/>
      <c r="G13" s="92">
        <f>(G9+G11+G12)/3</f>
        <v>0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0</v>
      </c>
    </row>
    <row r="14" spans="1:13" ht="28.5" customHeight="1">
      <c r="A14" s="541" t="s">
        <v>90</v>
      </c>
      <c r="B14" s="541"/>
      <c r="C14" s="23"/>
      <c r="D14" s="24"/>
      <c r="E14" s="24"/>
      <c r="F14" s="24"/>
      <c r="G14" s="24"/>
      <c r="H14" s="24"/>
      <c r="I14" s="24"/>
      <c r="J14" s="24"/>
      <c r="K14" s="24"/>
      <c r="L14" s="232"/>
      <c r="M14" s="147"/>
    </row>
    <row r="15" spans="1:13" ht="28.5" customHeight="1">
      <c r="A15" s="541" t="s">
        <v>91</v>
      </c>
      <c r="B15" s="541"/>
      <c r="C15" s="23"/>
      <c r="D15" s="39"/>
      <c r="E15" s="39"/>
      <c r="F15" s="39"/>
      <c r="G15" s="39"/>
      <c r="H15" s="39"/>
      <c r="I15" s="39"/>
      <c r="J15" s="39"/>
      <c r="K15" s="39"/>
      <c r="L15" s="232"/>
      <c r="M15" s="147">
        <f t="shared" si="1"/>
        <v>0</v>
      </c>
    </row>
    <row r="16" spans="1:13" ht="31.5" customHeight="1">
      <c r="A16" s="541" t="s">
        <v>14</v>
      </c>
      <c r="B16" s="542"/>
      <c r="C16" s="23"/>
      <c r="D16" s="39"/>
      <c r="E16" s="39"/>
      <c r="F16" s="39"/>
      <c r="G16" s="39"/>
      <c r="H16" s="39"/>
      <c r="I16" s="39"/>
      <c r="J16" s="39"/>
      <c r="K16" s="39"/>
      <c r="L16" s="232"/>
      <c r="M16" s="147">
        <f t="shared" si="1"/>
        <v>0</v>
      </c>
    </row>
    <row r="17" spans="1:13" ht="24.75" customHeight="1">
      <c r="A17" s="534" t="s">
        <v>11</v>
      </c>
      <c r="B17" s="535"/>
      <c r="C17" s="23"/>
      <c r="D17" s="39"/>
      <c r="E17" s="39"/>
      <c r="F17" s="39"/>
      <c r="G17" s="39"/>
      <c r="H17" s="39"/>
      <c r="I17" s="39"/>
      <c r="J17" s="39"/>
      <c r="K17" s="39"/>
      <c r="L17" s="232"/>
      <c r="M17" s="147">
        <f t="shared" si="1"/>
        <v>0</v>
      </c>
    </row>
    <row r="18" spans="1:13" ht="28.5" customHeight="1">
      <c r="A18" s="545" t="s">
        <v>12</v>
      </c>
      <c r="B18" s="545"/>
      <c r="C18" s="23"/>
      <c r="D18" s="39"/>
      <c r="E18" s="39"/>
      <c r="F18" s="39"/>
      <c r="G18" s="39"/>
      <c r="H18" s="39"/>
      <c r="I18" s="39"/>
      <c r="J18" s="39"/>
      <c r="K18" s="39"/>
      <c r="L18" s="232"/>
      <c r="M18" s="147">
        <f t="shared" si="1"/>
        <v>0</v>
      </c>
    </row>
    <row r="19" spans="1:13" ht="32.25" customHeight="1">
      <c r="A19" s="533" t="s">
        <v>10</v>
      </c>
      <c r="B19" s="533"/>
      <c r="C19" s="92">
        <f>(C16+C17+C18)/3</f>
        <v>0</v>
      </c>
      <c r="D19" s="93"/>
      <c r="E19" s="92">
        <f>(E16+E17+E18)/3</f>
        <v>0</v>
      </c>
      <c r="F19" s="93"/>
      <c r="G19" s="92">
        <f>(G16+G17+G18)/3</f>
        <v>0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1"/>
        <v>0</v>
      </c>
    </row>
    <row r="20" spans="1:13" ht="36.75" customHeight="1" thickBot="1">
      <c r="A20" s="546" t="s">
        <v>13</v>
      </c>
      <c r="B20" s="547"/>
      <c r="C20" s="23"/>
      <c r="D20" s="39"/>
      <c r="E20" s="39"/>
      <c r="F20" s="39"/>
      <c r="G20" s="39"/>
      <c r="H20" s="39"/>
      <c r="I20" s="39"/>
      <c r="J20" s="39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0</v>
      </c>
      <c r="D21" s="522"/>
      <c r="E21" s="522">
        <f aca="true" t="shared" si="2" ref="E21:K21">(E6+E7+E8+E13+E14+E15+E19+E20)/8</f>
        <v>0</v>
      </c>
      <c r="F21" s="522"/>
      <c r="G21" s="522">
        <f t="shared" si="2"/>
        <v>0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0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9.7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53">
        <f>A4</f>
        <v>0</v>
      </c>
      <c r="B25" s="54">
        <f>B4</f>
        <v>0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0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/>
      <c r="D27" s="539"/>
      <c r="E27" s="514"/>
      <c r="F27" s="516"/>
      <c r="G27" s="516"/>
      <c r="H27" s="516"/>
      <c r="I27" s="516"/>
      <c r="J27" s="516"/>
      <c r="K27" s="516"/>
      <c r="L27" s="520"/>
      <c r="M27" s="518">
        <f>(C27+E27+G27+I27+K27)/3</f>
        <v>0</v>
      </c>
    </row>
    <row r="28" spans="1:13" ht="11.25" customHeight="1">
      <c r="A28" s="65"/>
      <c r="B28" s="66" t="s">
        <v>21</v>
      </c>
      <c r="C28" s="515"/>
      <c r="D28" s="540"/>
      <c r="E28" s="515"/>
      <c r="F28" s="517"/>
      <c r="G28" s="517"/>
      <c r="H28" s="517"/>
      <c r="I28" s="517"/>
      <c r="J28" s="517"/>
      <c r="K28" s="517"/>
      <c r="L28" s="521"/>
      <c r="M28" s="519"/>
    </row>
    <row r="29" spans="1:13" ht="24.75" customHeight="1">
      <c r="A29" s="67"/>
      <c r="B29" s="68" t="s">
        <v>22</v>
      </c>
      <c r="C29" s="325"/>
      <c r="D29" s="325"/>
      <c r="E29" s="325"/>
      <c r="F29" s="325"/>
      <c r="G29" s="325"/>
      <c r="H29" s="43"/>
      <c r="I29" s="43"/>
      <c r="J29" s="43"/>
      <c r="K29" s="43"/>
      <c r="L29" s="59"/>
      <c r="M29" s="147">
        <f aca="true" t="shared" si="3" ref="M29:M34">(C29+E29+G29+I29+K29)/3</f>
        <v>0</v>
      </c>
    </row>
    <row r="30" spans="1:13" ht="24.75" customHeight="1">
      <c r="A30" s="69"/>
      <c r="B30" s="68" t="s">
        <v>23</v>
      </c>
      <c r="C30" s="39"/>
      <c r="D30" s="39"/>
      <c r="E30" s="39"/>
      <c r="F30" s="39"/>
      <c r="G30" s="39"/>
      <c r="H30" s="45"/>
      <c r="I30" s="45"/>
      <c r="J30" s="45"/>
      <c r="K30" s="45"/>
      <c r="L30" s="49"/>
      <c r="M30" s="147">
        <f t="shared" si="3"/>
        <v>0</v>
      </c>
    </row>
    <row r="31" spans="1:13" ht="24.75" customHeight="1">
      <c r="A31" s="70"/>
      <c r="B31" s="68" t="s">
        <v>24</v>
      </c>
      <c r="C31" s="39"/>
      <c r="D31" s="325"/>
      <c r="E31" s="325"/>
      <c r="F31" s="325"/>
      <c r="G31" s="325"/>
      <c r="H31" s="43"/>
      <c r="I31" s="43"/>
      <c r="J31" s="43"/>
      <c r="K31" s="43"/>
      <c r="L31" s="59"/>
      <c r="M31" s="147">
        <f t="shared" si="3"/>
        <v>0</v>
      </c>
    </row>
    <row r="32" spans="1:13" ht="24.75" customHeight="1">
      <c r="A32" s="70"/>
      <c r="B32" s="68" t="s">
        <v>25</v>
      </c>
      <c r="C32" s="327"/>
      <c r="D32" s="39"/>
      <c r="E32" s="39"/>
      <c r="F32" s="39"/>
      <c r="G32" s="39"/>
      <c r="H32" s="45"/>
      <c r="I32" s="45"/>
      <c r="J32" s="45"/>
      <c r="K32" s="45"/>
      <c r="L32" s="49"/>
      <c r="M32" s="147">
        <f t="shared" si="3"/>
        <v>0</v>
      </c>
    </row>
    <row r="33" spans="1:13" ht="24.75" customHeight="1">
      <c r="A33" s="71"/>
      <c r="B33" s="72" t="s">
        <v>26</v>
      </c>
      <c r="C33" s="39"/>
      <c r="D33" s="39"/>
      <c r="E33" s="39"/>
      <c r="F33" s="39"/>
      <c r="G33" s="39"/>
      <c r="H33" s="45"/>
      <c r="I33" s="45"/>
      <c r="J33" s="45"/>
      <c r="K33" s="45"/>
      <c r="L33" s="49"/>
      <c r="M33" s="147">
        <f t="shared" si="3"/>
        <v>0</v>
      </c>
    </row>
    <row r="34" spans="1:13" ht="24.75" customHeight="1" thickBot="1">
      <c r="A34" s="73" t="s">
        <v>27</v>
      </c>
      <c r="B34" s="74"/>
      <c r="C34" s="94">
        <f>(C27+C29+C30+C31+C32+C33)/6</f>
        <v>0</v>
      </c>
      <c r="D34" s="94"/>
      <c r="E34" s="94">
        <f>(E27+E29+E30+E31+E32+E33)/6</f>
        <v>0</v>
      </c>
      <c r="F34" s="94"/>
      <c r="G34" s="94">
        <f>(G27+G29+G30+G31+G32+G33)/6</f>
        <v>0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0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/>
      <c r="D36" s="222">
        <f>C36*A36</f>
        <v>0</v>
      </c>
      <c r="E36" s="48">
        <f aca="true" t="shared" si="4" ref="E36:E42">C36</f>
        <v>0</v>
      </c>
      <c r="F36" s="222">
        <f>E36*A36</f>
        <v>0</v>
      </c>
      <c r="G36" s="48">
        <f aca="true" t="shared" si="5" ref="G36:G42">E36</f>
        <v>0</v>
      </c>
      <c r="H36" s="222">
        <f>G36*A36</f>
        <v>0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/>
      <c r="D37" s="223"/>
      <c r="E37" s="48">
        <f t="shared" si="4"/>
        <v>0</v>
      </c>
      <c r="F37" s="222"/>
      <c r="G37" s="48">
        <f t="shared" si="5"/>
        <v>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/>
      <c r="D38" s="223"/>
      <c r="E38" s="48">
        <f t="shared" si="4"/>
        <v>0</v>
      </c>
      <c r="F38" s="222"/>
      <c r="G38" s="48">
        <f t="shared" si="5"/>
        <v>0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/>
      <c r="D39" s="224">
        <f>(C37+C38+C39)/3*A39</f>
        <v>0</v>
      </c>
      <c r="E39" s="48">
        <f t="shared" si="4"/>
        <v>0</v>
      </c>
      <c r="F39" s="224">
        <f>(E37+E38+E39)/3*A39</f>
        <v>0</v>
      </c>
      <c r="G39" s="48">
        <f t="shared" si="5"/>
        <v>0</v>
      </c>
      <c r="H39" s="224">
        <f>(G37+G38+G39)/3*A39</f>
        <v>0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/>
      <c r="D40" s="224">
        <f>C40*A40</f>
        <v>0</v>
      </c>
      <c r="E40" s="48">
        <f t="shared" si="4"/>
        <v>0</v>
      </c>
      <c r="F40" s="224">
        <f>E40*A40</f>
        <v>0</v>
      </c>
      <c r="G40" s="48">
        <f t="shared" si="5"/>
        <v>0</v>
      </c>
      <c r="H40" s="224">
        <f>G40*A40</f>
        <v>0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/>
      <c r="D41" s="225">
        <f>C41*A41</f>
        <v>0</v>
      </c>
      <c r="E41" s="48">
        <f t="shared" si="4"/>
        <v>0</v>
      </c>
      <c r="F41" s="225">
        <f>E41*A41</f>
        <v>0</v>
      </c>
      <c r="G41" s="48">
        <f t="shared" si="5"/>
        <v>0</v>
      </c>
      <c r="H41" s="225">
        <f>G41*A41</f>
        <v>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/>
      <c r="D42" s="224">
        <f>C42*A42</f>
        <v>0</v>
      </c>
      <c r="E42" s="48">
        <f t="shared" si="4"/>
        <v>0</v>
      </c>
      <c r="F42" s="224">
        <f>E42*A42</f>
        <v>0</v>
      </c>
      <c r="G42" s="48">
        <f t="shared" si="5"/>
        <v>0</v>
      </c>
      <c r="H42" s="224">
        <f>G42*A42</f>
        <v>0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0</v>
      </c>
      <c r="D43" s="226">
        <f>SUM(D35:D42)</f>
        <v>0</v>
      </c>
      <c r="E43" s="96">
        <f>(F43/16)</f>
        <v>0</v>
      </c>
      <c r="F43" s="226">
        <f>SUM(F35:F42)</f>
        <v>0</v>
      </c>
      <c r="G43" s="96">
        <f>(H43/16)</f>
        <v>0</v>
      </c>
      <c r="H43" s="227">
        <f>SUM(H35:H42)</f>
        <v>0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/>
      <c r="D44" s="48"/>
      <c r="E44" s="48">
        <f>C44</f>
        <v>0</v>
      </c>
      <c r="F44" s="48"/>
      <c r="G44" s="48">
        <f>E44</f>
        <v>0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/>
      <c r="D45" s="50"/>
      <c r="E45" s="48">
        <f>C45</f>
        <v>0</v>
      </c>
      <c r="F45" s="50"/>
      <c r="G45" s="48">
        <f>E45</f>
        <v>0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/>
      <c r="D46" s="50"/>
      <c r="E46" s="48">
        <f>C46</f>
        <v>0</v>
      </c>
      <c r="F46" s="50"/>
      <c r="G46" s="48">
        <f>E46</f>
        <v>0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/>
      <c r="D47" s="50"/>
      <c r="E47" s="48">
        <f>C47</f>
        <v>0</v>
      </c>
      <c r="F47" s="50"/>
      <c r="G47" s="48">
        <f>E47</f>
        <v>0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M21:M22"/>
    <mergeCell ref="A2:L2"/>
    <mergeCell ref="A9:B9"/>
    <mergeCell ref="A13:B13"/>
    <mergeCell ref="A11:B11"/>
    <mergeCell ref="A12:B12"/>
    <mergeCell ref="A6:B6"/>
    <mergeCell ref="A7:B7"/>
    <mergeCell ref="A8:B8"/>
    <mergeCell ref="A15:B15"/>
    <mergeCell ref="A17:B17"/>
    <mergeCell ref="A14:B14"/>
    <mergeCell ref="A18:B18"/>
    <mergeCell ref="A48:B48"/>
    <mergeCell ref="A45:B45"/>
    <mergeCell ref="A46:B46"/>
    <mergeCell ref="A47:B47"/>
    <mergeCell ref="A21:B21"/>
    <mergeCell ref="A22:B22"/>
    <mergeCell ref="J21:J22"/>
    <mergeCell ref="K21:K22"/>
    <mergeCell ref="L21:L22"/>
    <mergeCell ref="A19:B19"/>
    <mergeCell ref="A20:B20"/>
    <mergeCell ref="G3:H3"/>
    <mergeCell ref="I3:K3"/>
    <mergeCell ref="G9:G10"/>
    <mergeCell ref="I9:I10"/>
    <mergeCell ref="A16:B16"/>
    <mergeCell ref="D21:D22"/>
    <mergeCell ref="M9:M10"/>
    <mergeCell ref="D9:D10"/>
    <mergeCell ref="F9:F10"/>
    <mergeCell ref="H9:H10"/>
    <mergeCell ref="J9:J10"/>
    <mergeCell ref="L9:L10"/>
    <mergeCell ref="K9:K10"/>
    <mergeCell ref="H21:H22"/>
    <mergeCell ref="I21:I22"/>
    <mergeCell ref="F27:F28"/>
    <mergeCell ref="E21:E22"/>
    <mergeCell ref="F21:F22"/>
    <mergeCell ref="G21:G22"/>
    <mergeCell ref="C9:C10"/>
    <mergeCell ref="E9:E10"/>
    <mergeCell ref="C27:C28"/>
    <mergeCell ref="D27:D28"/>
    <mergeCell ref="E27:E28"/>
    <mergeCell ref="C21:C22"/>
    <mergeCell ref="M27:M28"/>
    <mergeCell ref="G27:G28"/>
    <mergeCell ref="H27:H28"/>
    <mergeCell ref="I27:I28"/>
    <mergeCell ref="J27:J28"/>
    <mergeCell ref="K27:K28"/>
    <mergeCell ref="L27:L2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4.75390625" style="0" customWidth="1"/>
    <col min="2" max="2" width="29.12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0.87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25390625" style="0" customWidth="1"/>
    <col min="12" max="12" width="5.125" style="0" customWidth="1"/>
    <col min="13" max="13" width="13.375" style="0" bestFit="1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46"/>
    </row>
    <row r="2" spans="1:13" ht="25.5" customHeight="1">
      <c r="A2" s="529" t="s">
        <v>86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46"/>
    </row>
    <row r="3" spans="1:13" ht="24.75" customHeight="1">
      <c r="A3" s="29" t="s">
        <v>50</v>
      </c>
      <c r="B3" s="30"/>
      <c r="C3" s="28" t="s">
        <v>40</v>
      </c>
      <c r="D3" s="28"/>
      <c r="E3" s="31">
        <f>1!E3</f>
        <v>41067</v>
      </c>
      <c r="F3" s="32"/>
      <c r="G3" s="532" t="s">
        <v>64</v>
      </c>
      <c r="H3" s="532"/>
      <c r="I3" s="528">
        <f>seznam!F19</f>
        <v>0</v>
      </c>
      <c r="J3" s="528"/>
      <c r="K3" s="528"/>
      <c r="L3" s="28"/>
      <c r="M3" s="46"/>
    </row>
    <row r="4" spans="1:13" ht="27.75" customHeight="1">
      <c r="A4" s="351">
        <f>seznam!B19</f>
        <v>0</v>
      </c>
      <c r="B4" s="33">
        <f>seznam!C19</f>
        <v>0</v>
      </c>
      <c r="C4" s="34" t="str">
        <f>1!C4</f>
        <v>Pavel </v>
      </c>
      <c r="D4" s="283"/>
      <c r="E4" s="34" t="str">
        <f>1!E4</f>
        <v>Miloslav</v>
      </c>
      <c r="F4" s="284"/>
      <c r="G4" s="34" t="str">
        <f>1!G4</f>
        <v>Luboš</v>
      </c>
      <c r="H4" s="284"/>
      <c r="I4" s="35"/>
      <c r="J4" s="284"/>
      <c r="K4" s="35"/>
      <c r="L4" s="234"/>
      <c r="M4" s="46"/>
    </row>
    <row r="5" spans="1:13" ht="34.5" customHeight="1">
      <c r="A5" s="346">
        <f>seznam!E19</f>
        <v>0</v>
      </c>
      <c r="B5" s="36">
        <f>seznam!D19</f>
        <v>0</v>
      </c>
      <c r="C5" s="37" t="str">
        <f>1!C5</f>
        <v>Sedláček</v>
      </c>
      <c r="D5" s="285"/>
      <c r="E5" s="37" t="str">
        <f>1!E5</f>
        <v>Perníček</v>
      </c>
      <c r="F5" s="286"/>
      <c r="G5" s="37" t="str">
        <f>1!G5</f>
        <v>Kozák</v>
      </c>
      <c r="H5" s="286"/>
      <c r="I5" s="38"/>
      <c r="J5" s="287"/>
      <c r="K5" s="38"/>
      <c r="L5" s="236"/>
      <c r="M5" s="46"/>
    </row>
    <row r="6" spans="1:13" ht="22.5" customHeight="1">
      <c r="A6" s="536" t="s">
        <v>3</v>
      </c>
      <c r="B6" s="536"/>
      <c r="C6" s="243"/>
      <c r="D6" s="23"/>
      <c r="E6" s="23"/>
      <c r="F6" s="23"/>
      <c r="G6" s="23"/>
      <c r="H6" s="23"/>
      <c r="I6" s="23"/>
      <c r="J6" s="23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0</v>
      </c>
      <c r="D7" s="98"/>
      <c r="E7" s="92">
        <f>E34</f>
        <v>0</v>
      </c>
      <c r="F7" s="98"/>
      <c r="G7" s="92">
        <f>G34</f>
        <v>0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>C43</f>
        <v>0</v>
      </c>
      <c r="D8" s="101"/>
      <c r="E8" s="100">
        <f>E43</f>
        <v>0</v>
      </c>
      <c r="F8" s="101"/>
      <c r="G8" s="100">
        <f>G43</f>
        <v>0</v>
      </c>
      <c r="H8" s="101"/>
      <c r="I8" s="100">
        <f>I43</f>
        <v>0</v>
      </c>
      <c r="J8" s="101"/>
      <c r="K8" s="100">
        <f>K43</f>
        <v>0</v>
      </c>
      <c r="L8" s="102"/>
      <c r="M8" s="46"/>
    </row>
    <row r="9" spans="1:13" ht="21" customHeight="1">
      <c r="A9" s="530" t="s">
        <v>6</v>
      </c>
      <c r="B9" s="531"/>
      <c r="C9" s="524"/>
      <c r="D9" s="514"/>
      <c r="E9" s="524"/>
      <c r="F9" s="514"/>
      <c r="G9" s="524"/>
      <c r="H9" s="514"/>
      <c r="I9" s="524"/>
      <c r="J9" s="514"/>
      <c r="K9" s="524"/>
      <c r="L9" s="526"/>
      <c r="M9" s="518">
        <f>(C9+E9+G9+I9+K9)/3</f>
        <v>0</v>
      </c>
    </row>
    <row r="10" spans="1:13" ht="14.25" customHeight="1">
      <c r="A10" s="51" t="s">
        <v>7</v>
      </c>
      <c r="B10" s="52"/>
      <c r="C10" s="525"/>
      <c r="D10" s="515"/>
      <c r="E10" s="525"/>
      <c r="F10" s="515"/>
      <c r="G10" s="525"/>
      <c r="H10" s="515"/>
      <c r="I10" s="525"/>
      <c r="J10" s="515"/>
      <c r="K10" s="525"/>
      <c r="L10" s="527"/>
      <c r="M10" s="519"/>
    </row>
    <row r="11" spans="1:13" ht="15.75" customHeight="1">
      <c r="A11" s="534" t="s">
        <v>9</v>
      </c>
      <c r="B11" s="535"/>
      <c r="C11" s="23"/>
      <c r="D11" s="24"/>
      <c r="E11" s="24"/>
      <c r="F11" s="24"/>
      <c r="G11" s="24"/>
      <c r="H11" s="24"/>
      <c r="I11" s="24"/>
      <c r="J11" s="24"/>
      <c r="K11" s="24"/>
      <c r="L11" s="230"/>
      <c r="M11" s="147">
        <f aca="true" t="shared" si="0" ref="M11:M19">(C11+E11+G11+I11+K11)/3</f>
        <v>0</v>
      </c>
    </row>
    <row r="12" spans="1:13" ht="18" customHeight="1">
      <c r="A12" s="534" t="s">
        <v>8</v>
      </c>
      <c r="B12" s="535"/>
      <c r="C12" s="40"/>
      <c r="D12" s="41"/>
      <c r="E12" s="41"/>
      <c r="F12" s="41"/>
      <c r="G12" s="41"/>
      <c r="H12" s="41"/>
      <c r="I12" s="41"/>
      <c r="J12" s="41"/>
      <c r="K12" s="41"/>
      <c r="L12" s="231"/>
      <c r="M12" s="147">
        <f t="shared" si="0"/>
        <v>0</v>
      </c>
    </row>
    <row r="13" spans="1:13" ht="25.5" customHeight="1">
      <c r="A13" s="533" t="s">
        <v>10</v>
      </c>
      <c r="B13" s="533"/>
      <c r="C13" s="92">
        <f>(C9+C11+C12)/3</f>
        <v>0</v>
      </c>
      <c r="D13" s="93"/>
      <c r="E13" s="92">
        <f>(E9+E11+E12)/3</f>
        <v>0</v>
      </c>
      <c r="F13" s="93"/>
      <c r="G13" s="92">
        <f>(G9+G11+G12)/3</f>
        <v>0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0"/>
        <v>0</v>
      </c>
    </row>
    <row r="14" spans="1:13" ht="28.5" customHeight="1">
      <c r="A14" s="541" t="s">
        <v>90</v>
      </c>
      <c r="B14" s="541"/>
      <c r="C14" s="23"/>
      <c r="D14" s="24"/>
      <c r="E14" s="24"/>
      <c r="F14" s="24"/>
      <c r="G14" s="24"/>
      <c r="H14" s="24"/>
      <c r="I14" s="24"/>
      <c r="J14" s="24"/>
      <c r="K14" s="24"/>
      <c r="L14" s="232"/>
      <c r="M14" s="147"/>
    </row>
    <row r="15" spans="1:13" ht="28.5" customHeight="1">
      <c r="A15" s="541" t="s">
        <v>91</v>
      </c>
      <c r="B15" s="541"/>
      <c r="C15" s="23"/>
      <c r="D15" s="39"/>
      <c r="E15" s="39"/>
      <c r="F15" s="39"/>
      <c r="G15" s="39"/>
      <c r="H15" s="39"/>
      <c r="I15" s="39"/>
      <c r="J15" s="39"/>
      <c r="K15" s="39"/>
      <c r="L15" s="232"/>
      <c r="M15" s="147">
        <f t="shared" si="0"/>
        <v>0</v>
      </c>
    </row>
    <row r="16" spans="1:13" ht="31.5" customHeight="1">
      <c r="A16" s="541" t="s">
        <v>14</v>
      </c>
      <c r="B16" s="542"/>
      <c r="C16" s="23"/>
      <c r="D16" s="39"/>
      <c r="E16" s="39"/>
      <c r="F16" s="39"/>
      <c r="G16" s="39"/>
      <c r="H16" s="39"/>
      <c r="I16" s="39"/>
      <c r="J16" s="39"/>
      <c r="K16" s="39"/>
      <c r="L16" s="232"/>
      <c r="M16" s="147">
        <f t="shared" si="0"/>
        <v>0</v>
      </c>
    </row>
    <row r="17" spans="1:13" ht="24.75" customHeight="1">
      <c r="A17" s="534" t="s">
        <v>11</v>
      </c>
      <c r="B17" s="535"/>
      <c r="C17" s="23"/>
      <c r="D17" s="39"/>
      <c r="E17" s="39"/>
      <c r="F17" s="39"/>
      <c r="G17" s="39"/>
      <c r="H17" s="39"/>
      <c r="I17" s="39"/>
      <c r="J17" s="39"/>
      <c r="K17" s="39"/>
      <c r="L17" s="232"/>
      <c r="M17" s="147">
        <f t="shared" si="0"/>
        <v>0</v>
      </c>
    </row>
    <row r="18" spans="1:13" ht="28.5" customHeight="1">
      <c r="A18" s="545" t="s">
        <v>12</v>
      </c>
      <c r="B18" s="545"/>
      <c r="C18" s="23"/>
      <c r="D18" s="39"/>
      <c r="E18" s="39"/>
      <c r="F18" s="39"/>
      <c r="G18" s="39"/>
      <c r="H18" s="39"/>
      <c r="I18" s="39"/>
      <c r="J18" s="39"/>
      <c r="K18" s="39"/>
      <c r="L18" s="232"/>
      <c r="M18" s="147">
        <f t="shared" si="0"/>
        <v>0</v>
      </c>
    </row>
    <row r="19" spans="1:13" ht="32.25" customHeight="1">
      <c r="A19" s="533" t="s">
        <v>10</v>
      </c>
      <c r="B19" s="533"/>
      <c r="C19" s="92">
        <f>(C16+C17+C18)/3</f>
        <v>0</v>
      </c>
      <c r="D19" s="93"/>
      <c r="E19" s="92">
        <f>(E16+E17+E18)/3</f>
        <v>0</v>
      </c>
      <c r="F19" s="93"/>
      <c r="G19" s="92">
        <f>(G16+G17+G18)/3</f>
        <v>0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0"/>
        <v>0</v>
      </c>
    </row>
    <row r="20" spans="1:13" ht="36.75" customHeight="1" thickBot="1">
      <c r="A20" s="546" t="s">
        <v>13</v>
      </c>
      <c r="B20" s="547"/>
      <c r="C20" s="23"/>
      <c r="D20" s="39"/>
      <c r="E20" s="39"/>
      <c r="F20" s="39"/>
      <c r="G20" s="39"/>
      <c r="H20" s="39"/>
      <c r="I20" s="39"/>
      <c r="J20" s="39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0</v>
      </c>
      <c r="D21" s="522"/>
      <c r="E21" s="522">
        <f aca="true" t="shared" si="1" ref="E21:K21">(E6+E7+E8+E13+E14+E15+E19+E20)/8</f>
        <v>0</v>
      </c>
      <c r="F21" s="522"/>
      <c r="G21" s="522">
        <f t="shared" si="1"/>
        <v>0</v>
      </c>
      <c r="H21" s="522"/>
      <c r="I21" s="522">
        <f t="shared" si="1"/>
        <v>0</v>
      </c>
      <c r="J21" s="522"/>
      <c r="K21" s="522">
        <f t="shared" si="1"/>
        <v>0</v>
      </c>
      <c r="L21" s="550"/>
      <c r="M21" s="548">
        <f>(C21+E21++G21+I21+K21)/3</f>
        <v>0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9.7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53">
        <f>A4</f>
        <v>0</v>
      </c>
      <c r="B25" s="54">
        <f>B4</f>
        <v>0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0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/>
      <c r="D27" s="539"/>
      <c r="E27" s="514"/>
      <c r="F27" s="516"/>
      <c r="G27" s="516"/>
      <c r="H27" s="516"/>
      <c r="I27" s="516"/>
      <c r="J27" s="516"/>
      <c r="K27" s="516"/>
      <c r="L27" s="520"/>
      <c r="M27" s="518">
        <f>(C27+E27+G27+I27+K27)/3</f>
        <v>0</v>
      </c>
    </row>
    <row r="28" spans="1:13" ht="11.25" customHeight="1">
      <c r="A28" s="65"/>
      <c r="B28" s="66" t="s">
        <v>21</v>
      </c>
      <c r="C28" s="515"/>
      <c r="D28" s="540"/>
      <c r="E28" s="515"/>
      <c r="F28" s="517"/>
      <c r="G28" s="517"/>
      <c r="H28" s="517"/>
      <c r="I28" s="517"/>
      <c r="J28" s="517"/>
      <c r="K28" s="517"/>
      <c r="L28" s="521"/>
      <c r="M28" s="519"/>
    </row>
    <row r="29" spans="1:13" ht="24.75" customHeight="1">
      <c r="A29" s="67"/>
      <c r="B29" s="68" t="s">
        <v>22</v>
      </c>
      <c r="C29" s="325"/>
      <c r="D29" s="325"/>
      <c r="E29" s="325"/>
      <c r="F29" s="325"/>
      <c r="G29" s="325"/>
      <c r="H29" s="43"/>
      <c r="I29" s="43"/>
      <c r="J29" s="43"/>
      <c r="K29" s="43"/>
      <c r="L29" s="59"/>
      <c r="M29" s="147">
        <f aca="true" t="shared" si="2" ref="M29:M34">(C29+E29+G29+I29+K29)/3</f>
        <v>0</v>
      </c>
    </row>
    <row r="30" spans="1:13" ht="24.75" customHeight="1">
      <c r="A30" s="69"/>
      <c r="B30" s="68" t="s">
        <v>23</v>
      </c>
      <c r="C30" s="39"/>
      <c r="D30" s="39"/>
      <c r="E30" s="39"/>
      <c r="F30" s="39"/>
      <c r="G30" s="39"/>
      <c r="H30" s="45"/>
      <c r="I30" s="45"/>
      <c r="J30" s="45"/>
      <c r="K30" s="45"/>
      <c r="L30" s="49"/>
      <c r="M30" s="147">
        <f t="shared" si="2"/>
        <v>0</v>
      </c>
    </row>
    <row r="31" spans="1:13" ht="24.75" customHeight="1">
      <c r="A31" s="70"/>
      <c r="B31" s="68" t="s">
        <v>24</v>
      </c>
      <c r="C31" s="39"/>
      <c r="D31" s="325"/>
      <c r="E31" s="325"/>
      <c r="F31" s="325"/>
      <c r="G31" s="325"/>
      <c r="H31" s="43"/>
      <c r="I31" s="43"/>
      <c r="J31" s="43"/>
      <c r="K31" s="43"/>
      <c r="L31" s="59"/>
      <c r="M31" s="147">
        <f t="shared" si="2"/>
        <v>0</v>
      </c>
    </row>
    <row r="32" spans="1:13" ht="24.75" customHeight="1">
      <c r="A32" s="70"/>
      <c r="B32" s="68" t="s">
        <v>25</v>
      </c>
      <c r="C32" s="327"/>
      <c r="D32" s="39"/>
      <c r="E32" s="39"/>
      <c r="F32" s="39"/>
      <c r="G32" s="39"/>
      <c r="H32" s="45"/>
      <c r="I32" s="45"/>
      <c r="J32" s="45"/>
      <c r="K32" s="45"/>
      <c r="L32" s="49"/>
      <c r="M32" s="147">
        <f t="shared" si="2"/>
        <v>0</v>
      </c>
    </row>
    <row r="33" spans="1:13" ht="24.75" customHeight="1">
      <c r="A33" s="71"/>
      <c r="B33" s="72" t="s">
        <v>26</v>
      </c>
      <c r="C33" s="39"/>
      <c r="D33" s="39"/>
      <c r="E33" s="39"/>
      <c r="F33" s="39"/>
      <c r="G33" s="39"/>
      <c r="H33" s="45"/>
      <c r="I33" s="45"/>
      <c r="J33" s="45"/>
      <c r="K33" s="45"/>
      <c r="L33" s="49"/>
      <c r="M33" s="147">
        <f t="shared" si="2"/>
        <v>0</v>
      </c>
    </row>
    <row r="34" spans="1:13" ht="24.75" customHeight="1" thickBot="1">
      <c r="A34" s="73" t="s">
        <v>27</v>
      </c>
      <c r="B34" s="74"/>
      <c r="C34" s="94">
        <f>(C27+C29+C30+C31+C32+C33)/6</f>
        <v>0</v>
      </c>
      <c r="D34" s="94"/>
      <c r="E34" s="94">
        <f>(E27+E29+E30+E31+E32+E33)/6</f>
        <v>0</v>
      </c>
      <c r="F34" s="94"/>
      <c r="G34" s="94">
        <f>(G27+G29+G30+G31+G32+G33)/6</f>
        <v>0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2"/>
        <v>0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/>
      <c r="D36" s="222">
        <f>C36*A36</f>
        <v>0</v>
      </c>
      <c r="E36" s="48">
        <f aca="true" t="shared" si="3" ref="E36:E42">C36</f>
        <v>0</v>
      </c>
      <c r="F36" s="222">
        <f>E36*A36</f>
        <v>0</v>
      </c>
      <c r="G36" s="48">
        <f aca="true" t="shared" si="4" ref="G36:G42">E36</f>
        <v>0</v>
      </c>
      <c r="H36" s="222">
        <f>G36*A36</f>
        <v>0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/>
      <c r="D37" s="223"/>
      <c r="E37" s="48">
        <f t="shared" si="3"/>
        <v>0</v>
      </c>
      <c r="F37" s="222"/>
      <c r="G37" s="48">
        <f t="shared" si="4"/>
        <v>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/>
      <c r="D38" s="223"/>
      <c r="E38" s="48">
        <f t="shared" si="3"/>
        <v>0</v>
      </c>
      <c r="F38" s="222"/>
      <c r="G38" s="48">
        <f t="shared" si="4"/>
        <v>0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/>
      <c r="D39" s="224">
        <f>(C37+C38+C39)/3*A39</f>
        <v>0</v>
      </c>
      <c r="E39" s="48">
        <f t="shared" si="3"/>
        <v>0</v>
      </c>
      <c r="F39" s="224">
        <f>(E37+E38+E39)/3*A39</f>
        <v>0</v>
      </c>
      <c r="G39" s="48">
        <f t="shared" si="4"/>
        <v>0</v>
      </c>
      <c r="H39" s="224">
        <f>(G37+G38+G39)/3*A39</f>
        <v>0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/>
      <c r="D40" s="224">
        <f>C40*A40</f>
        <v>0</v>
      </c>
      <c r="E40" s="48">
        <f t="shared" si="3"/>
        <v>0</v>
      </c>
      <c r="F40" s="224">
        <f>E40*A40</f>
        <v>0</v>
      </c>
      <c r="G40" s="48">
        <f t="shared" si="4"/>
        <v>0</v>
      </c>
      <c r="H40" s="224">
        <f>G40*A40</f>
        <v>0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/>
      <c r="D41" s="225">
        <f>C41*A41</f>
        <v>0</v>
      </c>
      <c r="E41" s="48">
        <f t="shared" si="3"/>
        <v>0</v>
      </c>
      <c r="F41" s="225">
        <f>E41*A41</f>
        <v>0</v>
      </c>
      <c r="G41" s="48">
        <f t="shared" si="4"/>
        <v>0</v>
      </c>
      <c r="H41" s="225">
        <f>G41*A41</f>
        <v>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/>
      <c r="D42" s="224">
        <f>C42*A42</f>
        <v>0</v>
      </c>
      <c r="E42" s="48">
        <f t="shared" si="3"/>
        <v>0</v>
      </c>
      <c r="F42" s="224">
        <f>E42*A42</f>
        <v>0</v>
      </c>
      <c r="G42" s="48">
        <f t="shared" si="4"/>
        <v>0</v>
      </c>
      <c r="H42" s="224">
        <f>G42*A42</f>
        <v>0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0</v>
      </c>
      <c r="D43" s="226">
        <f>SUM(D35:D42)</f>
        <v>0</v>
      </c>
      <c r="E43" s="96">
        <f>(F43/16)</f>
        <v>0</v>
      </c>
      <c r="F43" s="226">
        <f>SUM(F35:F42)</f>
        <v>0</v>
      </c>
      <c r="G43" s="96">
        <f>(H43/16)</f>
        <v>0</v>
      </c>
      <c r="H43" s="227">
        <f>SUM(H35:H42)</f>
        <v>0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/>
      <c r="D44" s="48"/>
      <c r="E44" s="48">
        <f>C44</f>
        <v>0</v>
      </c>
      <c r="F44" s="48"/>
      <c r="G44" s="48">
        <f>E44</f>
        <v>0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/>
      <c r="D45" s="50"/>
      <c r="E45" s="48">
        <f>C45</f>
        <v>0</v>
      </c>
      <c r="F45" s="50"/>
      <c r="G45" s="48">
        <f>E45</f>
        <v>0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/>
      <c r="D46" s="50"/>
      <c r="E46" s="48">
        <f>C46</f>
        <v>0</v>
      </c>
      <c r="F46" s="50"/>
      <c r="G46" s="48">
        <f>E46</f>
        <v>0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/>
      <c r="D47" s="50"/>
      <c r="E47" s="48">
        <f>C47</f>
        <v>0</v>
      </c>
      <c r="F47" s="50"/>
      <c r="G47" s="48">
        <f>E47</f>
        <v>0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H21:H22"/>
    <mergeCell ref="I21:I22"/>
    <mergeCell ref="J21:J22"/>
    <mergeCell ref="K21:K22"/>
    <mergeCell ref="A21:B21"/>
    <mergeCell ref="E21:E22"/>
    <mergeCell ref="F21:F22"/>
    <mergeCell ref="G21:G22"/>
    <mergeCell ref="A22:B22"/>
    <mergeCell ref="C21:C22"/>
    <mergeCell ref="A17:B17"/>
    <mergeCell ref="A14:B14"/>
    <mergeCell ref="G3:H3"/>
    <mergeCell ref="D9:D10"/>
    <mergeCell ref="E9:E10"/>
    <mergeCell ref="F9:F10"/>
    <mergeCell ref="G9:G10"/>
    <mergeCell ref="H9:H10"/>
    <mergeCell ref="C9:C10"/>
    <mergeCell ref="A15:B15"/>
    <mergeCell ref="D21:D22"/>
    <mergeCell ref="A48:B48"/>
    <mergeCell ref="A45:B45"/>
    <mergeCell ref="A46:B46"/>
    <mergeCell ref="A47:B47"/>
    <mergeCell ref="A18:B18"/>
    <mergeCell ref="A19:B19"/>
    <mergeCell ref="A20:B20"/>
    <mergeCell ref="A16:B16"/>
    <mergeCell ref="A2:L2"/>
    <mergeCell ref="A9:B9"/>
    <mergeCell ref="A13:B13"/>
    <mergeCell ref="A11:B11"/>
    <mergeCell ref="A12:B12"/>
    <mergeCell ref="A6:B6"/>
    <mergeCell ref="A7:B7"/>
    <mergeCell ref="A8:B8"/>
    <mergeCell ref="I3:K3"/>
    <mergeCell ref="I9:I10"/>
    <mergeCell ref="J9:J10"/>
    <mergeCell ref="K9:K10"/>
    <mergeCell ref="M27:M28"/>
    <mergeCell ref="K27:K28"/>
    <mergeCell ref="L27:L28"/>
    <mergeCell ref="L9:L10"/>
    <mergeCell ref="M9:M10"/>
    <mergeCell ref="M21:M22"/>
    <mergeCell ref="L21:L22"/>
    <mergeCell ref="G27:G28"/>
    <mergeCell ref="H27:H28"/>
    <mergeCell ref="I27:I28"/>
    <mergeCell ref="J27:J28"/>
    <mergeCell ref="C27:C28"/>
    <mergeCell ref="D27:D28"/>
    <mergeCell ref="E27:E28"/>
    <mergeCell ref="F27:F2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27"/>
  <sheetViews>
    <sheetView view="pageBreakPreview" zoomScaleSheetLayoutView="100" zoomScalePageLayoutView="0" workbookViewId="0" topLeftCell="BE1">
      <pane xSplit="18780" topLeftCell="BZ1" activePane="topLeft" state="split"/>
      <selection pane="topLeft" activeCell="BI5" sqref="BI5"/>
      <selection pane="topRight" activeCell="BZ1" sqref="BZ1"/>
    </sheetView>
  </sheetViews>
  <sheetFormatPr defaultColWidth="9.00390625" defaultRowHeight="12.75"/>
  <cols>
    <col min="1" max="1" width="35.25390625" style="0" customWidth="1"/>
    <col min="2" max="2" width="11.00390625" style="0" customWidth="1"/>
    <col min="3" max="3" width="18.25390625" style="0" customWidth="1"/>
    <col min="4" max="4" width="15.00390625" style="0" customWidth="1"/>
    <col min="5" max="5" width="11.625" style="0" customWidth="1"/>
    <col min="6" max="6" width="22.75390625" style="0" customWidth="1"/>
    <col min="7" max="7" width="16.875" style="0" customWidth="1"/>
    <col min="8" max="8" width="3.125" style="0" customWidth="1"/>
    <col min="9" max="9" width="2.375" style="0" customWidth="1"/>
    <col min="10" max="10" width="35.125" style="0" customWidth="1"/>
    <col min="11" max="11" width="12.875" style="0" customWidth="1"/>
    <col min="12" max="12" width="15.125" style="0" customWidth="1"/>
    <col min="13" max="13" width="13.875" style="0" customWidth="1"/>
    <col min="14" max="14" width="10.625" style="0" customWidth="1"/>
    <col min="15" max="15" width="27.375" style="0" customWidth="1"/>
    <col min="16" max="16" width="15.25390625" style="0" customWidth="1"/>
    <col min="17" max="17" width="47.00390625" style="0" bestFit="1" customWidth="1"/>
    <col min="18" max="18" width="10.625" style="0" bestFit="1" customWidth="1"/>
    <col min="19" max="19" width="12.75390625" style="0" bestFit="1" customWidth="1"/>
    <col min="20" max="20" width="10.375" style="0" bestFit="1" customWidth="1"/>
    <col min="21" max="21" width="10.75390625" style="0" customWidth="1"/>
    <col min="22" max="22" width="22.625" style="0" bestFit="1" customWidth="1"/>
    <col min="23" max="23" width="15.125" style="0" customWidth="1"/>
    <col min="24" max="24" width="29.00390625" style="0" customWidth="1"/>
    <col min="25" max="25" width="23.25390625" style="0" customWidth="1"/>
    <col min="26" max="26" width="13.375" style="0" customWidth="1"/>
    <col min="27" max="27" width="11.125" style="0" customWidth="1"/>
    <col min="28" max="28" width="11.75390625" style="0" customWidth="1"/>
    <col min="29" max="29" width="22.625" style="0" bestFit="1" customWidth="1"/>
    <col min="30" max="30" width="14.75390625" style="0" customWidth="1"/>
    <col min="31" max="31" width="39.00390625" style="0" customWidth="1"/>
    <col min="32" max="32" width="14.875" style="0" customWidth="1"/>
    <col min="33" max="33" width="18.125" style="0" customWidth="1"/>
    <col min="34" max="34" width="12.125" style="0" customWidth="1"/>
    <col min="35" max="35" width="10.625" style="0" customWidth="1"/>
    <col min="36" max="36" width="21.625" style="0" customWidth="1"/>
    <col min="37" max="37" width="15.125" style="0" customWidth="1"/>
    <col min="38" max="38" width="43.25390625" style="0" customWidth="1"/>
    <col min="39" max="39" width="14.25390625" style="0" customWidth="1"/>
    <col min="40" max="40" width="13.00390625" style="0" customWidth="1"/>
    <col min="41" max="41" width="12.875" style="0" customWidth="1"/>
    <col min="42" max="42" width="12.00390625" style="0" customWidth="1"/>
    <col min="43" max="43" width="22.25390625" style="0" customWidth="1"/>
    <col min="44" max="44" width="16.25390625" style="0" customWidth="1"/>
    <col min="45" max="45" width="46.625" style="0" customWidth="1"/>
    <col min="46" max="46" width="12.375" style="0" customWidth="1"/>
    <col min="47" max="47" width="13.25390625" style="0" customWidth="1"/>
    <col min="48" max="48" width="12.875" style="0" customWidth="1"/>
    <col min="49" max="49" width="12.375" style="0" customWidth="1"/>
    <col min="50" max="50" width="21.75390625" style="0" customWidth="1"/>
    <col min="51" max="51" width="13.875" style="0" customWidth="1"/>
    <col min="52" max="52" width="48.125" style="0" customWidth="1"/>
    <col min="53" max="53" width="12.125" style="0" customWidth="1"/>
    <col min="54" max="54" width="13.25390625" style="0" customWidth="1"/>
    <col min="55" max="55" width="13.00390625" style="0" customWidth="1"/>
    <col min="56" max="56" width="8.375" style="0" customWidth="1"/>
    <col min="57" max="57" width="22.875" style="0" customWidth="1"/>
    <col min="58" max="58" width="15.125" style="0" customWidth="1"/>
    <col min="59" max="59" width="47.25390625" style="0" customWidth="1"/>
    <col min="60" max="60" width="12.125" style="0" customWidth="1"/>
    <col min="61" max="61" width="13.25390625" style="0" customWidth="1"/>
    <col min="62" max="62" width="13.00390625" style="0" customWidth="1"/>
    <col min="63" max="63" width="11.875" style="0" customWidth="1"/>
    <col min="64" max="64" width="22.625" style="0" customWidth="1"/>
    <col min="65" max="65" width="13.625" style="0" customWidth="1"/>
    <col min="66" max="66" width="41.00390625" style="0" customWidth="1"/>
    <col min="67" max="67" width="12.125" style="0" customWidth="1"/>
    <col min="68" max="68" width="17.875" style="0" bestFit="1" customWidth="1"/>
    <col min="69" max="69" width="12.00390625" style="0" customWidth="1"/>
    <col min="70" max="70" width="11.625" style="0" customWidth="1"/>
    <col min="71" max="71" width="21.25390625" style="0" customWidth="1"/>
    <col min="72" max="72" width="17.875" style="0" bestFit="1" customWidth="1"/>
    <col min="73" max="73" width="37.00390625" style="0" customWidth="1"/>
    <col min="74" max="74" width="11.875" style="0" customWidth="1"/>
    <col min="75" max="75" width="18.25390625" style="0" customWidth="1"/>
    <col min="76" max="76" width="12.75390625" style="0" customWidth="1"/>
    <col min="77" max="77" width="10.125" style="0" customWidth="1"/>
    <col min="78" max="78" width="22.75390625" style="0" customWidth="1"/>
    <col min="79" max="79" width="20.75390625" style="0" customWidth="1"/>
    <col min="80" max="80" width="41.00390625" style="0" customWidth="1"/>
    <col min="81" max="81" width="11.625" style="0" customWidth="1"/>
    <col min="82" max="82" width="17.625" style="0" customWidth="1"/>
    <col min="83" max="83" width="13.625" style="0" customWidth="1"/>
    <col min="84" max="84" width="9.00390625" style="0" customWidth="1"/>
    <col min="85" max="85" width="22.75390625" style="0" customWidth="1"/>
    <col min="86" max="86" width="18.75390625" style="0" customWidth="1"/>
    <col min="87" max="87" width="40.375" style="0" customWidth="1"/>
    <col min="88" max="88" width="13.25390625" style="0" customWidth="1"/>
    <col min="89" max="89" width="19.125" style="0" customWidth="1"/>
    <col min="90" max="90" width="14.125" style="0" customWidth="1"/>
    <col min="91" max="91" width="8.25390625" style="0" customWidth="1"/>
    <col min="92" max="93" width="16.875" style="0" customWidth="1"/>
    <col min="94" max="94" width="45.25390625" style="0" customWidth="1"/>
    <col min="95" max="95" width="12.875" style="0" customWidth="1"/>
    <col min="96" max="96" width="18.25390625" style="0" customWidth="1"/>
    <col min="97" max="97" width="11.875" style="0" customWidth="1"/>
    <col min="99" max="99" width="17.00390625" style="0" customWidth="1"/>
    <col min="100" max="100" width="19.875" style="0" bestFit="1" customWidth="1"/>
    <col min="101" max="101" width="46.625" style="0" customWidth="1"/>
    <col min="102" max="102" width="11.875" style="0" customWidth="1"/>
    <col min="103" max="103" width="15.00390625" style="0" customWidth="1"/>
    <col min="104" max="104" width="13.625" style="0" customWidth="1"/>
    <col min="106" max="106" width="17.625" style="0" customWidth="1"/>
    <col min="107" max="107" width="15.625" style="0" customWidth="1"/>
    <col min="108" max="108" width="38.25390625" style="0" customWidth="1"/>
    <col min="109" max="109" width="13.125" style="0" customWidth="1"/>
    <col min="110" max="110" width="17.75390625" style="0" customWidth="1"/>
    <col min="111" max="111" width="13.125" style="0" customWidth="1"/>
    <col min="113" max="113" width="16.125" style="0" customWidth="1"/>
    <col min="114" max="114" width="19.875" style="0" customWidth="1"/>
    <col min="115" max="115" width="35.25390625" style="0" customWidth="1"/>
    <col min="116" max="116" width="13.25390625" style="0" customWidth="1"/>
    <col min="117" max="117" width="20.875" style="0" customWidth="1"/>
    <col min="118" max="118" width="16.75390625" style="0" customWidth="1"/>
    <col min="120" max="120" width="21.25390625" style="0" customWidth="1"/>
    <col min="121" max="121" width="17.375" style="0" customWidth="1"/>
    <col min="122" max="122" width="35.75390625" style="0" customWidth="1"/>
    <col min="124" max="124" width="15.125" style="0" customWidth="1"/>
    <col min="125" max="125" width="18.375" style="0" customWidth="1"/>
    <col min="127" max="127" width="27.375" style="0" customWidth="1"/>
    <col min="128" max="128" width="17.75390625" style="0" customWidth="1"/>
    <col min="130" max="130" width="33.75390625" style="0" customWidth="1"/>
    <col min="131" max="131" width="18.625" style="0" customWidth="1"/>
    <col min="132" max="132" width="15.75390625" style="0" customWidth="1"/>
    <col min="134" max="134" width="23.125" style="0" customWidth="1"/>
    <col min="135" max="135" width="15.875" style="0" customWidth="1"/>
    <col min="137" max="137" width="34.875" style="0" customWidth="1"/>
    <col min="138" max="138" width="19.875" style="0" customWidth="1"/>
    <col min="139" max="139" width="12.875" style="0" customWidth="1"/>
    <col min="141" max="141" width="27.125" style="0" customWidth="1"/>
    <col min="142" max="142" width="15.375" style="0" customWidth="1"/>
  </cols>
  <sheetData>
    <row r="1" spans="1:142" ht="17.25" customHeight="1" thickBot="1">
      <c r="A1" s="464" t="s">
        <v>0</v>
      </c>
      <c r="B1" s="464"/>
      <c r="C1" s="464"/>
      <c r="D1" s="464"/>
      <c r="E1" s="320" t="s">
        <v>68</v>
      </c>
      <c r="F1" s="254" t="s">
        <v>18</v>
      </c>
      <c r="G1" s="264" t="str">
        <f>C5</f>
        <v>AGEST</v>
      </c>
      <c r="H1" s="28"/>
      <c r="I1" s="28"/>
      <c r="J1" s="464" t="s">
        <v>0</v>
      </c>
      <c r="K1" s="464"/>
      <c r="L1" s="464"/>
      <c r="M1" s="470"/>
      <c r="N1" s="320" t="s">
        <v>69</v>
      </c>
      <c r="O1" s="254" t="s">
        <v>18</v>
      </c>
      <c r="P1" s="269" t="str">
        <f>L5</f>
        <v>KORZÁR</v>
      </c>
      <c r="Q1" s="464" t="s">
        <v>0</v>
      </c>
      <c r="R1" s="464"/>
      <c r="S1" s="464"/>
      <c r="T1" s="470"/>
      <c r="U1" s="320" t="s">
        <v>70</v>
      </c>
      <c r="V1" s="254" t="s">
        <v>18</v>
      </c>
      <c r="W1" s="264" t="str">
        <f>S5</f>
        <v>ARISTO GRAND</v>
      </c>
      <c r="X1" s="464" t="s">
        <v>0</v>
      </c>
      <c r="Y1" s="464"/>
      <c r="Z1" s="464"/>
      <c r="AA1" s="470"/>
      <c r="AB1" s="320" t="s">
        <v>71</v>
      </c>
      <c r="AC1" s="148" t="s">
        <v>18</v>
      </c>
      <c r="AD1" s="149" t="str">
        <f>Z5</f>
        <v>CERISTO</v>
      </c>
      <c r="AE1" s="464" t="s">
        <v>0</v>
      </c>
      <c r="AF1" s="464"/>
      <c r="AG1" s="464"/>
      <c r="AH1" s="470"/>
      <c r="AI1" s="320" t="s">
        <v>72</v>
      </c>
      <c r="AJ1" s="148" t="s">
        <v>18</v>
      </c>
      <c r="AK1" s="186" t="str">
        <f>AG5</f>
        <v>CRESCENDO V</v>
      </c>
      <c r="AL1" s="464" t="s">
        <v>0</v>
      </c>
      <c r="AM1" s="464"/>
      <c r="AN1" s="464"/>
      <c r="AO1" s="470"/>
      <c r="AP1" s="320" t="s">
        <v>73</v>
      </c>
      <c r="AQ1" s="148" t="s">
        <v>18</v>
      </c>
      <c r="AR1" s="149" t="str">
        <f>AN5</f>
        <v>PALLIARDI</v>
      </c>
      <c r="AS1" s="474" t="s">
        <v>0</v>
      </c>
      <c r="AT1" s="475"/>
      <c r="AU1" s="475"/>
      <c r="AV1" s="475"/>
      <c r="AW1" s="320" t="s">
        <v>74</v>
      </c>
      <c r="AX1" s="148" t="s">
        <v>18</v>
      </c>
      <c r="AY1" s="149" t="str">
        <f>AU5</f>
        <v>LINDT STAR</v>
      </c>
      <c r="AZ1" s="464" t="s">
        <v>0</v>
      </c>
      <c r="BA1" s="464"/>
      <c r="BB1" s="464"/>
      <c r="BC1" s="470"/>
      <c r="BD1" s="320" t="s">
        <v>75</v>
      </c>
      <c r="BE1" s="148" t="s">
        <v>18</v>
      </c>
      <c r="BF1" s="149" t="str">
        <f>BB5</f>
        <v>QUENTIN</v>
      </c>
      <c r="BG1" s="464" t="s">
        <v>0</v>
      </c>
      <c r="BH1" s="464"/>
      <c r="BI1" s="464"/>
      <c r="BJ1" s="470"/>
      <c r="BK1" s="320" t="s">
        <v>76</v>
      </c>
      <c r="BL1" s="148" t="s">
        <v>18</v>
      </c>
      <c r="BM1" s="149" t="str">
        <f>BI5</f>
        <v>PILÁT</v>
      </c>
      <c r="BN1" s="464" t="s">
        <v>0</v>
      </c>
      <c r="BO1" s="464"/>
      <c r="BP1" s="464"/>
      <c r="BQ1" s="470"/>
      <c r="BR1" s="320" t="s">
        <v>77</v>
      </c>
      <c r="BS1" s="148" t="s">
        <v>18</v>
      </c>
      <c r="BT1" s="149" t="str">
        <f>BP5</f>
        <v>CHODEC</v>
      </c>
      <c r="BU1" s="464" t="s">
        <v>0</v>
      </c>
      <c r="BV1" s="464"/>
      <c r="BW1" s="464"/>
      <c r="BX1" s="470"/>
      <c r="BY1" s="320" t="s">
        <v>78</v>
      </c>
      <c r="BZ1" s="148" t="s">
        <v>18</v>
      </c>
      <c r="CA1" s="149">
        <f>BW5</f>
        <v>0</v>
      </c>
      <c r="CB1" s="464" t="s">
        <v>0</v>
      </c>
      <c r="CC1" s="464"/>
      <c r="CD1" s="464"/>
      <c r="CE1" s="470"/>
      <c r="CF1" s="320" t="s">
        <v>79</v>
      </c>
      <c r="CG1" s="148" t="s">
        <v>18</v>
      </c>
      <c r="CH1" s="149">
        <f>CD5</f>
        <v>0</v>
      </c>
      <c r="CI1" s="464" t="s">
        <v>0</v>
      </c>
      <c r="CJ1" s="464"/>
      <c r="CK1" s="464"/>
      <c r="CL1" s="470"/>
      <c r="CM1" s="320" t="s">
        <v>80</v>
      </c>
      <c r="CN1" s="148" t="s">
        <v>18</v>
      </c>
      <c r="CO1" s="149">
        <f>CK5</f>
        <v>0</v>
      </c>
      <c r="CP1" s="464" t="s">
        <v>0</v>
      </c>
      <c r="CQ1" s="464"/>
      <c r="CR1" s="464"/>
      <c r="CS1" s="470"/>
      <c r="CT1" s="320" t="s">
        <v>81</v>
      </c>
      <c r="CU1" s="148" t="s">
        <v>18</v>
      </c>
      <c r="CV1" s="149">
        <f>CR5</f>
        <v>0</v>
      </c>
      <c r="CW1" s="464" t="s">
        <v>0</v>
      </c>
      <c r="CX1" s="464"/>
      <c r="CY1" s="464"/>
      <c r="CZ1" s="470"/>
      <c r="DA1" s="320" t="s">
        <v>82</v>
      </c>
      <c r="DB1" s="148" t="s">
        <v>18</v>
      </c>
      <c r="DC1" s="149">
        <f>CY5</f>
        <v>0</v>
      </c>
      <c r="DD1" s="464" t="s">
        <v>0</v>
      </c>
      <c r="DE1" s="464"/>
      <c r="DF1" s="464"/>
      <c r="DG1" s="470"/>
      <c r="DH1" s="320" t="s">
        <v>83</v>
      </c>
      <c r="DI1" s="148" t="s">
        <v>18</v>
      </c>
      <c r="DJ1" s="149">
        <f>DF5</f>
        <v>0</v>
      </c>
      <c r="DK1" s="463" t="s">
        <v>47</v>
      </c>
      <c r="DL1" s="464"/>
      <c r="DM1" s="464"/>
      <c r="DN1" s="464"/>
      <c r="DO1" s="320" t="s">
        <v>84</v>
      </c>
      <c r="DP1" s="148" t="s">
        <v>18</v>
      </c>
      <c r="DQ1" s="149">
        <f>DM5</f>
        <v>0</v>
      </c>
      <c r="DR1" s="463" t="s">
        <v>47</v>
      </c>
      <c r="DS1" s="464"/>
      <c r="DT1" s="464"/>
      <c r="DU1" s="464"/>
      <c r="DV1" s="320" t="s">
        <v>94</v>
      </c>
      <c r="DW1" s="148" t="s">
        <v>18</v>
      </c>
      <c r="DX1" s="149">
        <f>DT5</f>
        <v>0</v>
      </c>
      <c r="DY1" s="463" t="s">
        <v>47</v>
      </c>
      <c r="DZ1" s="464"/>
      <c r="EA1" s="464"/>
      <c r="EB1" s="464"/>
      <c r="EC1" s="320" t="s">
        <v>95</v>
      </c>
      <c r="ED1" s="148" t="s">
        <v>18</v>
      </c>
      <c r="EE1" s="149">
        <f>EA5</f>
        <v>0</v>
      </c>
      <c r="EF1" s="463" t="s">
        <v>47</v>
      </c>
      <c r="EG1" s="464"/>
      <c r="EH1" s="464"/>
      <c r="EI1" s="464"/>
      <c r="EJ1" s="320" t="s">
        <v>96</v>
      </c>
      <c r="EK1" s="148" t="s">
        <v>18</v>
      </c>
      <c r="EL1" s="149">
        <f>EH5</f>
        <v>0</v>
      </c>
    </row>
    <row r="2" spans="1:142" ht="18.75" customHeight="1">
      <c r="A2" s="471" t="s">
        <v>105</v>
      </c>
      <c r="B2" s="471"/>
      <c r="C2" s="150"/>
      <c r="D2" s="151"/>
      <c r="E2" s="242" t="s">
        <v>19</v>
      </c>
      <c r="F2" s="255"/>
      <c r="G2" s="265" t="str">
        <f>C6</f>
        <v>41/669</v>
      </c>
      <c r="H2" s="154"/>
      <c r="I2" s="28"/>
      <c r="J2" s="471" t="s">
        <v>49</v>
      </c>
      <c r="K2" s="471"/>
      <c r="L2" s="150"/>
      <c r="M2" s="151"/>
      <c r="N2" s="242" t="s">
        <v>19</v>
      </c>
      <c r="O2" s="255"/>
      <c r="P2" s="265" t="str">
        <f>L6</f>
        <v>46/24</v>
      </c>
      <c r="Q2" s="471" t="s">
        <v>49</v>
      </c>
      <c r="R2" s="471"/>
      <c r="S2" s="150"/>
      <c r="T2" s="151"/>
      <c r="U2" s="242" t="s">
        <v>19</v>
      </c>
      <c r="V2" s="255"/>
      <c r="W2" s="265" t="str">
        <f>S6</f>
        <v>43/385</v>
      </c>
      <c r="X2" s="471" t="s">
        <v>49</v>
      </c>
      <c r="Y2" s="471"/>
      <c r="Z2" s="150"/>
      <c r="AA2" s="151"/>
      <c r="AB2" s="44" t="s">
        <v>19</v>
      </c>
      <c r="AC2" s="152"/>
      <c r="AD2" s="153" t="str">
        <f>Z6</f>
        <v>17/895</v>
      </c>
      <c r="AE2" s="471" t="s">
        <v>49</v>
      </c>
      <c r="AF2" s="471"/>
      <c r="AG2" s="150"/>
      <c r="AH2" s="151"/>
      <c r="AI2" s="44" t="s">
        <v>19</v>
      </c>
      <c r="AJ2" s="152"/>
      <c r="AK2" s="153" t="str">
        <f>AG6</f>
        <v>9/290 </v>
      </c>
      <c r="AL2" s="471" t="s">
        <v>49</v>
      </c>
      <c r="AM2" s="471"/>
      <c r="AN2" s="150"/>
      <c r="AO2" s="151"/>
      <c r="AP2" s="44" t="s">
        <v>19</v>
      </c>
      <c r="AQ2" s="152"/>
      <c r="AR2" s="153" t="str">
        <f>AN6</f>
        <v>11/502</v>
      </c>
      <c r="AS2" s="474"/>
      <c r="AT2" s="475"/>
      <c r="AU2" s="475"/>
      <c r="AV2" s="475"/>
      <c r="AW2" s="44" t="s">
        <v>19</v>
      </c>
      <c r="AX2" s="152"/>
      <c r="AY2" s="153" t="str">
        <f>AU6</f>
        <v>17/890</v>
      </c>
      <c r="AZ2" s="471" t="s">
        <v>49</v>
      </c>
      <c r="BA2" s="471"/>
      <c r="BB2" s="150"/>
      <c r="BC2" s="151"/>
      <c r="BD2" s="44" t="s">
        <v>19</v>
      </c>
      <c r="BE2" s="152"/>
      <c r="BF2" s="153" t="str">
        <f>BB6</f>
        <v>17/899</v>
      </c>
      <c r="BG2" s="471" t="s">
        <v>49</v>
      </c>
      <c r="BH2" s="471"/>
      <c r="BI2" s="150"/>
      <c r="BJ2" s="151"/>
      <c r="BK2" s="44" t="s">
        <v>19</v>
      </c>
      <c r="BL2" s="152"/>
      <c r="BM2" s="153" t="str">
        <f>BI6</f>
        <v>17/896 </v>
      </c>
      <c r="BN2" s="471" t="s">
        <v>49</v>
      </c>
      <c r="BO2" s="471"/>
      <c r="BP2" s="150"/>
      <c r="BQ2" s="151"/>
      <c r="BR2" s="44" t="s">
        <v>19</v>
      </c>
      <c r="BS2" s="152"/>
      <c r="BT2" s="153" t="str">
        <f>BP6</f>
        <v>17/897</v>
      </c>
      <c r="BU2" s="471" t="s">
        <v>49</v>
      </c>
      <c r="BV2" s="471"/>
      <c r="BW2" s="150"/>
      <c r="BX2" s="151"/>
      <c r="BY2" s="44" t="s">
        <v>19</v>
      </c>
      <c r="BZ2" s="152"/>
      <c r="CA2" s="153">
        <f>BW6</f>
        <v>0</v>
      </c>
      <c r="CB2" s="471" t="s">
        <v>49</v>
      </c>
      <c r="CC2" s="471"/>
      <c r="CD2" s="150"/>
      <c r="CE2" s="151"/>
      <c r="CF2" s="44" t="s">
        <v>19</v>
      </c>
      <c r="CG2" s="152"/>
      <c r="CH2" s="153">
        <f>CD6</f>
        <v>0</v>
      </c>
      <c r="CI2" s="471" t="s">
        <v>49</v>
      </c>
      <c r="CJ2" s="471"/>
      <c r="CK2" s="150"/>
      <c r="CL2" s="151"/>
      <c r="CM2" s="44" t="s">
        <v>19</v>
      </c>
      <c r="CN2" s="152"/>
      <c r="CO2" s="153">
        <f>CK6</f>
        <v>0</v>
      </c>
      <c r="CP2" s="471" t="s">
        <v>49</v>
      </c>
      <c r="CQ2" s="471"/>
      <c r="CR2" s="150"/>
      <c r="CS2" s="151"/>
      <c r="CT2" s="44" t="s">
        <v>19</v>
      </c>
      <c r="CU2" s="152"/>
      <c r="CV2" s="153">
        <f>CR6</f>
        <v>0</v>
      </c>
      <c r="CW2" s="471" t="s">
        <v>49</v>
      </c>
      <c r="CX2" s="471"/>
      <c r="CY2" s="150"/>
      <c r="CZ2" s="151"/>
      <c r="DA2" s="44" t="s">
        <v>19</v>
      </c>
      <c r="DB2" s="152"/>
      <c r="DC2" s="153">
        <f>CY6</f>
        <v>0</v>
      </c>
      <c r="DD2" s="471" t="s">
        <v>49</v>
      </c>
      <c r="DE2" s="471"/>
      <c r="DF2" s="150"/>
      <c r="DG2" s="151"/>
      <c r="DH2" s="44" t="s">
        <v>19</v>
      </c>
      <c r="DI2" s="152"/>
      <c r="DJ2" s="153">
        <f>DF6</f>
        <v>0</v>
      </c>
      <c r="DK2" s="463" t="s">
        <v>48</v>
      </c>
      <c r="DL2" s="464"/>
      <c r="DM2" s="187"/>
      <c r="DN2" s="187"/>
      <c r="DO2" s="44" t="s">
        <v>19</v>
      </c>
      <c r="DP2" s="152"/>
      <c r="DQ2" s="153">
        <f>DM6</f>
        <v>0</v>
      </c>
      <c r="DR2" s="463" t="s">
        <v>48</v>
      </c>
      <c r="DS2" s="464"/>
      <c r="DT2" s="187"/>
      <c r="DU2" s="187"/>
      <c r="DV2" s="44" t="s">
        <v>19</v>
      </c>
      <c r="DW2" s="152"/>
      <c r="DX2" s="153">
        <f>DT6</f>
        <v>0</v>
      </c>
      <c r="DY2" s="463" t="s">
        <v>48</v>
      </c>
      <c r="DZ2" s="464"/>
      <c r="EA2" s="187"/>
      <c r="EB2" s="187"/>
      <c r="EC2" s="44" t="s">
        <v>19</v>
      </c>
      <c r="ED2" s="152"/>
      <c r="EE2" s="153">
        <f>EA6</f>
        <v>0</v>
      </c>
      <c r="EF2" s="463" t="s">
        <v>48</v>
      </c>
      <c r="EG2" s="464"/>
      <c r="EH2" s="187"/>
      <c r="EI2" s="187"/>
      <c r="EJ2" s="44" t="s">
        <v>19</v>
      </c>
      <c r="EK2" s="152"/>
      <c r="EL2" s="153">
        <f>EH6</f>
        <v>0</v>
      </c>
    </row>
    <row r="3" spans="1:142" ht="23.25" customHeight="1" thickBot="1">
      <c r="A3" s="155" t="s">
        <v>1</v>
      </c>
      <c r="B3" s="156" t="s">
        <v>40</v>
      </c>
      <c r="C3" s="157">
        <f>1!E3</f>
        <v>41067</v>
      </c>
      <c r="D3" s="28"/>
      <c r="E3" s="63" t="s">
        <v>20</v>
      </c>
      <c r="F3" s="64"/>
      <c r="G3" s="263"/>
      <c r="H3" s="28"/>
      <c r="I3" s="28"/>
      <c r="J3" s="155" t="s">
        <v>1</v>
      </c>
      <c r="K3" s="156" t="s">
        <v>40</v>
      </c>
      <c r="L3" s="157">
        <f>2!E3</f>
        <v>41067</v>
      </c>
      <c r="M3" s="28"/>
      <c r="N3" s="63" t="s">
        <v>20</v>
      </c>
      <c r="O3" s="64"/>
      <c r="P3" s="263"/>
      <c r="Q3" s="155" t="s">
        <v>1</v>
      </c>
      <c r="R3" s="156" t="s">
        <v>40</v>
      </c>
      <c r="S3" s="157">
        <f>3!E3</f>
        <v>41067</v>
      </c>
      <c r="T3" s="28"/>
      <c r="U3" s="63" t="s">
        <v>20</v>
      </c>
      <c r="V3" s="64"/>
      <c r="W3" s="263"/>
      <c r="X3" s="155" t="s">
        <v>1</v>
      </c>
      <c r="Y3" s="156" t="s">
        <v>40</v>
      </c>
      <c r="Z3" s="157">
        <f>4!E3</f>
        <v>41067</v>
      </c>
      <c r="AA3" s="28"/>
      <c r="AB3" s="138" t="s">
        <v>20</v>
      </c>
      <c r="AC3" s="139"/>
      <c r="AD3" s="158"/>
      <c r="AE3" s="155" t="s">
        <v>1</v>
      </c>
      <c r="AF3" s="156" t="s">
        <v>40</v>
      </c>
      <c r="AG3" s="157">
        <f>5!E3</f>
        <v>41067</v>
      </c>
      <c r="AH3" s="28"/>
      <c r="AI3" s="138" t="s">
        <v>20</v>
      </c>
      <c r="AJ3" s="139"/>
      <c r="AK3" s="158"/>
      <c r="AL3" s="155" t="s">
        <v>1</v>
      </c>
      <c r="AM3" s="156" t="s">
        <v>40</v>
      </c>
      <c r="AN3" s="157">
        <f>6!E3</f>
        <v>41067</v>
      </c>
      <c r="AO3" s="28"/>
      <c r="AP3" s="138" t="s">
        <v>20</v>
      </c>
      <c r="AQ3" s="139"/>
      <c r="AR3" s="158"/>
      <c r="AS3" s="155" t="s">
        <v>1</v>
      </c>
      <c r="AT3" s="156" t="s">
        <v>40</v>
      </c>
      <c r="AU3" s="157">
        <f>7!E3</f>
        <v>41067</v>
      </c>
      <c r="AV3" s="28"/>
      <c r="AW3" s="138" t="s">
        <v>20</v>
      </c>
      <c r="AX3" s="188"/>
      <c r="AY3" s="189"/>
      <c r="AZ3" s="155" t="s">
        <v>1</v>
      </c>
      <c r="BA3" s="156" t="s">
        <v>40</v>
      </c>
      <c r="BB3" s="157">
        <f>8!E3</f>
        <v>41067</v>
      </c>
      <c r="BC3" s="28"/>
      <c r="BD3" s="138" t="s">
        <v>20</v>
      </c>
      <c r="BE3" s="188"/>
      <c r="BF3" s="189"/>
      <c r="BG3" s="155" t="s">
        <v>1</v>
      </c>
      <c r="BH3" s="156" t="s">
        <v>40</v>
      </c>
      <c r="BI3" s="157">
        <f>9!E3</f>
        <v>41067</v>
      </c>
      <c r="BJ3" s="28"/>
      <c r="BK3" s="138" t="s">
        <v>20</v>
      </c>
      <c r="BL3" s="188"/>
      <c r="BM3" s="189"/>
      <c r="BN3" s="155" t="s">
        <v>1</v>
      </c>
      <c r="BO3" s="156" t="s">
        <v>40</v>
      </c>
      <c r="BP3" s="157">
        <f>'10'!E3</f>
        <v>41067</v>
      </c>
      <c r="BQ3" s="28"/>
      <c r="BR3" s="138" t="s">
        <v>20</v>
      </c>
      <c r="BS3" s="188"/>
      <c r="BT3" s="189"/>
      <c r="BU3" s="155" t="s">
        <v>1</v>
      </c>
      <c r="BV3" s="156" t="s">
        <v>40</v>
      </c>
      <c r="BW3" s="157">
        <f>'11'!E3</f>
        <v>41067</v>
      </c>
      <c r="BX3" s="28"/>
      <c r="BY3" s="138" t="s">
        <v>20</v>
      </c>
      <c r="BZ3" s="188"/>
      <c r="CA3" s="189"/>
      <c r="CB3" s="155" t="s">
        <v>1</v>
      </c>
      <c r="CC3" s="156" t="s">
        <v>40</v>
      </c>
      <c r="CD3" s="157">
        <f>'12'!E3</f>
        <v>41067</v>
      </c>
      <c r="CE3" s="28"/>
      <c r="CF3" s="138" t="s">
        <v>20</v>
      </c>
      <c r="CG3" s="188"/>
      <c r="CH3" s="189"/>
      <c r="CI3" s="155" t="s">
        <v>1</v>
      </c>
      <c r="CJ3" s="156" t="s">
        <v>40</v>
      </c>
      <c r="CK3" s="157">
        <f>'13'!E3</f>
        <v>41067</v>
      </c>
      <c r="CL3" s="28"/>
      <c r="CM3" s="138" t="s">
        <v>20</v>
      </c>
      <c r="CN3" s="188"/>
      <c r="CO3" s="189"/>
      <c r="CP3" s="155" t="s">
        <v>1</v>
      </c>
      <c r="CQ3" s="156" t="s">
        <v>40</v>
      </c>
      <c r="CR3" s="157">
        <f>'14'!E3</f>
        <v>41067</v>
      </c>
      <c r="CS3" s="28"/>
      <c r="CT3" s="138" t="s">
        <v>20</v>
      </c>
      <c r="CU3" s="188"/>
      <c r="CV3" s="189"/>
      <c r="CW3" s="155" t="s">
        <v>1</v>
      </c>
      <c r="CX3" s="156" t="s">
        <v>40</v>
      </c>
      <c r="CY3" s="157">
        <f>'15'!E3</f>
        <v>41067</v>
      </c>
      <c r="CZ3" s="28"/>
      <c r="DA3" s="138" t="s">
        <v>20</v>
      </c>
      <c r="DB3" s="188"/>
      <c r="DC3" s="189"/>
      <c r="DD3" s="155" t="s">
        <v>1</v>
      </c>
      <c r="DE3" s="156" t="s">
        <v>40</v>
      </c>
      <c r="DF3" s="157">
        <f>'16'!E3</f>
        <v>41067</v>
      </c>
      <c r="DG3" s="28"/>
      <c r="DH3" s="138" t="s">
        <v>20</v>
      </c>
      <c r="DI3" s="188"/>
      <c r="DJ3" s="189"/>
      <c r="DK3" s="155" t="s">
        <v>65</v>
      </c>
      <c r="DL3" s="156" t="s">
        <v>40</v>
      </c>
      <c r="DM3" s="157">
        <f>'17'!E3</f>
        <v>41067</v>
      </c>
      <c r="DN3" s="28"/>
      <c r="DO3" s="138" t="s">
        <v>20</v>
      </c>
      <c r="DP3" s="188"/>
      <c r="DQ3" s="189"/>
      <c r="DR3" s="155" t="s">
        <v>65</v>
      </c>
      <c r="DS3" s="156" t="s">
        <v>40</v>
      </c>
      <c r="DT3" s="157">
        <f>'18'!E3</f>
        <v>41067</v>
      </c>
      <c r="DU3" s="28"/>
      <c r="DV3" s="138" t="s">
        <v>20</v>
      </c>
      <c r="DW3" s="188"/>
      <c r="DX3" s="189"/>
      <c r="DY3" s="155" t="s">
        <v>65</v>
      </c>
      <c r="DZ3" s="156" t="s">
        <v>40</v>
      </c>
      <c r="EA3" s="157">
        <f>'19'!E3</f>
        <v>41067</v>
      </c>
      <c r="EB3" s="28"/>
      <c r="EC3" s="138" t="s">
        <v>20</v>
      </c>
      <c r="ED3" s="188"/>
      <c r="EE3" s="189"/>
      <c r="EF3" s="155" t="s">
        <v>65</v>
      </c>
      <c r="EG3" s="156" t="s">
        <v>40</v>
      </c>
      <c r="EH3" s="157">
        <f>'20'!E3</f>
        <v>41067</v>
      </c>
      <c r="EI3" s="28"/>
      <c r="EJ3" s="138" t="s">
        <v>20</v>
      </c>
      <c r="EK3" s="188"/>
      <c r="EL3" s="189"/>
    </row>
    <row r="4" spans="1:142" ht="18.75" thickTop="1">
      <c r="A4" s="159" t="s">
        <v>64</v>
      </c>
      <c r="B4" s="465" t="str">
        <f>1!I3</f>
        <v>ZH Písek</v>
      </c>
      <c r="C4" s="466"/>
      <c r="D4" s="160" t="s">
        <v>46</v>
      </c>
      <c r="E4" s="256"/>
      <c r="F4" s="257" t="s">
        <v>21</v>
      </c>
      <c r="G4" s="266"/>
      <c r="H4" s="28"/>
      <c r="I4" s="28"/>
      <c r="J4" s="159" t="s">
        <v>64</v>
      </c>
      <c r="K4" s="465" t="str">
        <f>2!I3</f>
        <v>ZH Písek</v>
      </c>
      <c r="L4" s="466"/>
      <c r="M4" s="160" t="s">
        <v>46</v>
      </c>
      <c r="N4" s="256"/>
      <c r="O4" s="257" t="s">
        <v>21</v>
      </c>
      <c r="P4" s="266"/>
      <c r="Q4" s="159" t="s">
        <v>64</v>
      </c>
      <c r="R4" s="465" t="str">
        <f>3!I3</f>
        <v>Bálková Libuše, Železnice</v>
      </c>
      <c r="S4" s="466"/>
      <c r="T4" s="160" t="s">
        <v>46</v>
      </c>
      <c r="U4" s="256"/>
      <c r="V4" s="257" t="s">
        <v>21</v>
      </c>
      <c r="W4" s="266"/>
      <c r="X4" s="159" t="s">
        <v>64</v>
      </c>
      <c r="Y4" s="465" t="str">
        <f>4!I3</f>
        <v>ZH Písek</v>
      </c>
      <c r="Z4" s="466"/>
      <c r="AA4" s="160" t="s">
        <v>46</v>
      </c>
      <c r="AB4" s="140"/>
      <c r="AC4" s="161" t="s">
        <v>21</v>
      </c>
      <c r="AD4" s="137"/>
      <c r="AE4" s="159" t="s">
        <v>64</v>
      </c>
      <c r="AF4" s="465" t="str">
        <f>5!I3</f>
        <v>Ing. Dušan Vantroba</v>
      </c>
      <c r="AG4" s="466"/>
      <c r="AH4" s="160" t="s">
        <v>46</v>
      </c>
      <c r="AI4" s="140"/>
      <c r="AJ4" s="161" t="s">
        <v>21</v>
      </c>
      <c r="AK4" s="137"/>
      <c r="AL4" s="159" t="s">
        <v>64</v>
      </c>
      <c r="AM4" s="465" t="str">
        <f>6!I3</f>
        <v>Mgr. Lenka Krušinová</v>
      </c>
      <c r="AN4" s="466"/>
      <c r="AO4" s="160" t="s">
        <v>46</v>
      </c>
      <c r="AP4" s="140"/>
      <c r="AQ4" s="161" t="s">
        <v>21</v>
      </c>
      <c r="AR4" s="137"/>
      <c r="AS4" s="159" t="s">
        <v>64</v>
      </c>
      <c r="AT4" s="465" t="str">
        <f>7!I3</f>
        <v>ZH Písek</v>
      </c>
      <c r="AU4" s="466"/>
      <c r="AV4" s="160" t="s">
        <v>46</v>
      </c>
      <c r="AW4" s="140"/>
      <c r="AX4" s="161" t="s">
        <v>21</v>
      </c>
      <c r="AY4" s="137"/>
      <c r="AZ4" s="159" t="s">
        <v>64</v>
      </c>
      <c r="BA4" s="465" t="str">
        <f>8!I3</f>
        <v>ZH Písek</v>
      </c>
      <c r="BB4" s="466"/>
      <c r="BC4" s="160" t="s">
        <v>46</v>
      </c>
      <c r="BD4" s="140"/>
      <c r="BE4" s="161" t="s">
        <v>21</v>
      </c>
      <c r="BF4" s="137"/>
      <c r="BG4" s="159" t="s">
        <v>64</v>
      </c>
      <c r="BH4" s="465" t="str">
        <f>9!I3</f>
        <v>ZH Písek</v>
      </c>
      <c r="BI4" s="466"/>
      <c r="BJ4" s="160" t="s">
        <v>46</v>
      </c>
      <c r="BK4" s="140"/>
      <c r="BL4" s="161" t="s">
        <v>21</v>
      </c>
      <c r="BM4" s="137"/>
      <c r="BN4" s="159" t="s">
        <v>64</v>
      </c>
      <c r="BO4" s="465" t="str">
        <f>'10'!I3</f>
        <v>ZH Písek</v>
      </c>
      <c r="BP4" s="466"/>
      <c r="BQ4" s="160" t="s">
        <v>46</v>
      </c>
      <c r="BR4" s="140"/>
      <c r="BS4" s="161" t="s">
        <v>21</v>
      </c>
      <c r="BT4" s="137"/>
      <c r="BU4" s="159" t="s">
        <v>64</v>
      </c>
      <c r="BV4" s="465">
        <f>'11'!I3</f>
        <v>0</v>
      </c>
      <c r="BW4" s="466"/>
      <c r="BX4" s="160" t="s">
        <v>46</v>
      </c>
      <c r="BY4" s="140"/>
      <c r="BZ4" s="161" t="s">
        <v>21</v>
      </c>
      <c r="CA4" s="137"/>
      <c r="CB4" s="159" t="s">
        <v>64</v>
      </c>
      <c r="CC4" s="465">
        <f>'12'!I3</f>
        <v>0</v>
      </c>
      <c r="CD4" s="466"/>
      <c r="CE4" s="160" t="s">
        <v>46</v>
      </c>
      <c r="CF4" s="140"/>
      <c r="CG4" s="161" t="s">
        <v>21</v>
      </c>
      <c r="CH4" s="137"/>
      <c r="CI4" s="159" t="s">
        <v>64</v>
      </c>
      <c r="CJ4" s="465">
        <f>'13'!I3</f>
        <v>0</v>
      </c>
      <c r="CK4" s="466"/>
      <c r="CL4" s="160" t="s">
        <v>46</v>
      </c>
      <c r="CM4" s="140"/>
      <c r="CN4" s="161" t="s">
        <v>21</v>
      </c>
      <c r="CO4" s="137"/>
      <c r="CP4" s="159" t="s">
        <v>64</v>
      </c>
      <c r="CQ4" s="465">
        <f>'14'!I3</f>
        <v>0</v>
      </c>
      <c r="CR4" s="466"/>
      <c r="CS4" s="160" t="s">
        <v>46</v>
      </c>
      <c r="CT4" s="140"/>
      <c r="CU4" s="161" t="s">
        <v>21</v>
      </c>
      <c r="CV4" s="137"/>
      <c r="CW4" s="159" t="s">
        <v>64</v>
      </c>
      <c r="CX4" s="465">
        <f>'15'!I3</f>
        <v>0</v>
      </c>
      <c r="CY4" s="466"/>
      <c r="CZ4" s="160" t="s">
        <v>46</v>
      </c>
      <c r="DA4" s="140"/>
      <c r="DB4" s="161" t="s">
        <v>21</v>
      </c>
      <c r="DC4" s="137"/>
      <c r="DD4" s="159" t="s">
        <v>64</v>
      </c>
      <c r="DE4" s="465">
        <f>'16'!I3</f>
        <v>0</v>
      </c>
      <c r="DF4" s="466"/>
      <c r="DG4" s="160" t="s">
        <v>46</v>
      </c>
      <c r="DH4" s="140"/>
      <c r="DI4" s="161" t="s">
        <v>21</v>
      </c>
      <c r="DJ4" s="137"/>
      <c r="DK4" s="159" t="s">
        <v>64</v>
      </c>
      <c r="DL4" s="465">
        <f>'17'!I3</f>
        <v>0</v>
      </c>
      <c r="DM4" s="466"/>
      <c r="DN4" s="160" t="s">
        <v>46</v>
      </c>
      <c r="DO4" s="140"/>
      <c r="DP4" s="161" t="s">
        <v>21</v>
      </c>
      <c r="DQ4" s="137"/>
      <c r="DR4" s="159" t="s">
        <v>64</v>
      </c>
      <c r="DS4" s="465">
        <f>'18'!I3</f>
        <v>0</v>
      </c>
      <c r="DT4" s="466"/>
      <c r="DU4" s="160" t="s">
        <v>46</v>
      </c>
      <c r="DV4" s="140"/>
      <c r="DW4" s="161" t="s">
        <v>21</v>
      </c>
      <c r="DX4" s="137"/>
      <c r="DY4" s="159" t="s">
        <v>64</v>
      </c>
      <c r="DZ4" s="465">
        <f>'19'!I3</f>
        <v>0</v>
      </c>
      <c r="EA4" s="466"/>
      <c r="EB4" s="160" t="s">
        <v>46</v>
      </c>
      <c r="EC4" s="140"/>
      <c r="ED4" s="161" t="s">
        <v>21</v>
      </c>
      <c r="EE4" s="137"/>
      <c r="EF4" s="159" t="s">
        <v>64</v>
      </c>
      <c r="EG4" s="465">
        <f>'20'!I3</f>
        <v>0</v>
      </c>
      <c r="EH4" s="466"/>
      <c r="EI4" s="160" t="s">
        <v>46</v>
      </c>
      <c r="EJ4" s="140"/>
      <c r="EK4" s="161" t="s">
        <v>21</v>
      </c>
      <c r="EL4" s="137"/>
    </row>
    <row r="5" spans="1:142" ht="42.75">
      <c r="A5" s="91" t="s">
        <v>2</v>
      </c>
      <c r="B5" s="245" t="s">
        <v>42</v>
      </c>
      <c r="C5" s="163" t="str">
        <f>1!B4</f>
        <v>AGEST</v>
      </c>
      <c r="D5" s="467" t="str">
        <f>1!B5</f>
        <v>923 Amarillo               61/375 Hala po 2418 Dietward - 4</v>
      </c>
      <c r="E5" s="258"/>
      <c r="F5" s="259" t="s">
        <v>22</v>
      </c>
      <c r="G5" s="267"/>
      <c r="H5" s="28"/>
      <c r="I5" s="28"/>
      <c r="J5" s="136" t="s">
        <v>2</v>
      </c>
      <c r="K5" s="162" t="s">
        <v>42</v>
      </c>
      <c r="L5" s="171" t="str">
        <f>2!B4</f>
        <v>KORZÁR</v>
      </c>
      <c r="M5" s="467" t="str">
        <f>2!B5</f>
        <v>923 Amarillo                 Č1440 Kora po 160 Kornett</v>
      </c>
      <c r="N5" s="258"/>
      <c r="O5" s="259" t="s">
        <v>22</v>
      </c>
      <c r="P5" s="267"/>
      <c r="Q5" s="136" t="s">
        <v>2</v>
      </c>
      <c r="R5" s="162" t="s">
        <v>42</v>
      </c>
      <c r="S5" s="321" t="str">
        <f>3!B4</f>
        <v>ARISTO GRAND</v>
      </c>
      <c r="T5" s="511" t="str">
        <f>3!B5</f>
        <v>2997 Aristo Z                43/739 Čokora po 2741 Grand Step</v>
      </c>
      <c r="U5" s="258"/>
      <c r="V5" s="259" t="s">
        <v>22</v>
      </c>
      <c r="W5" s="267"/>
      <c r="X5" s="136" t="s">
        <v>2</v>
      </c>
      <c r="Y5" s="162" t="s">
        <v>42</v>
      </c>
      <c r="Z5" s="190" t="str">
        <f>4!B4</f>
        <v>CERISTO</v>
      </c>
      <c r="AA5" s="511" t="str">
        <f>4!B5</f>
        <v>2997 Aristo Z               17/576 Charta po 814 Catango Z</v>
      </c>
      <c r="AB5" s="141"/>
      <c r="AC5" s="164" t="s">
        <v>22</v>
      </c>
      <c r="AD5" s="43"/>
      <c r="AE5" s="136" t="s">
        <v>2</v>
      </c>
      <c r="AF5" s="162" t="s">
        <v>42</v>
      </c>
      <c r="AG5" s="190" t="str">
        <f>5!B4</f>
        <v>CRESCENDO V</v>
      </c>
      <c r="AH5" s="511" t="str">
        <f>5!B5</f>
        <v>1085 Cascavello          Habibi po3538 Larson</v>
      </c>
      <c r="AI5" s="141"/>
      <c r="AJ5" s="164" t="s">
        <v>22</v>
      </c>
      <c r="AK5" s="43"/>
      <c r="AL5" s="136" t="s">
        <v>2</v>
      </c>
      <c r="AM5" s="162" t="s">
        <v>42</v>
      </c>
      <c r="AN5" s="190" t="str">
        <f>6!B4</f>
        <v>PALLIARDI</v>
      </c>
      <c r="AO5" s="467" t="str">
        <f>6!B5</f>
        <v>2736 Lantaan              Pampa (PD-8) po Pedro</v>
      </c>
      <c r="AP5" s="141"/>
      <c r="AQ5" s="164" t="s">
        <v>22</v>
      </c>
      <c r="AR5" s="43"/>
      <c r="AS5" s="136" t="s">
        <v>2</v>
      </c>
      <c r="AT5" s="191" t="s">
        <v>42</v>
      </c>
      <c r="AU5" s="192" t="str">
        <f>7!B4</f>
        <v>LINDT STAR</v>
      </c>
      <c r="AV5" s="467" t="str">
        <f>7!B5</f>
        <v>1054 Limited                 13/892 Landa po 628 Pasqual</v>
      </c>
      <c r="AW5" s="141"/>
      <c r="AX5" s="193" t="s">
        <v>22</v>
      </c>
      <c r="AY5" s="194"/>
      <c r="AZ5" s="136" t="s">
        <v>2</v>
      </c>
      <c r="BA5" s="191" t="s">
        <v>42</v>
      </c>
      <c r="BB5" s="192" t="str">
        <f>8!B4</f>
        <v>QUENTIN</v>
      </c>
      <c r="BC5" s="467" t="str">
        <f>8!B5</f>
        <v>1154 Quick Lauro Z    13/560 Ditvana po 470 Dietward I-6</v>
      </c>
      <c r="BD5" s="141"/>
      <c r="BE5" s="193" t="s">
        <v>22</v>
      </c>
      <c r="BF5" s="194"/>
      <c r="BG5" s="136" t="s">
        <v>2</v>
      </c>
      <c r="BH5" s="191" t="s">
        <v>42</v>
      </c>
      <c r="BI5" s="192" t="str">
        <f>9!B4</f>
        <v>PILÁT</v>
      </c>
      <c r="BJ5" s="467" t="str">
        <f>9!B5</f>
        <v>1053 Guidam Sohn      17/518 Piafa po 629 Fetyš</v>
      </c>
      <c r="BK5" s="141"/>
      <c r="BL5" s="193" t="s">
        <v>22</v>
      </c>
      <c r="BM5" s="194"/>
      <c r="BN5" s="136" t="s">
        <v>2</v>
      </c>
      <c r="BO5" s="191" t="s">
        <v>42</v>
      </c>
      <c r="BP5" s="270" t="str">
        <f>'10'!B4</f>
        <v>CHODEC</v>
      </c>
      <c r="BQ5" s="467" t="str">
        <f>'10'!B5</f>
        <v>1053 Guidam Sohn      Charity po Centgraf</v>
      </c>
      <c r="BR5" s="141"/>
      <c r="BS5" s="193" t="s">
        <v>22</v>
      </c>
      <c r="BT5" s="194"/>
      <c r="BU5" s="136" t="s">
        <v>2</v>
      </c>
      <c r="BV5" s="191" t="s">
        <v>42</v>
      </c>
      <c r="BW5" s="307">
        <f>'11'!$B$4</f>
        <v>0</v>
      </c>
      <c r="BX5" s="511">
        <f>'11'!B5</f>
        <v>0</v>
      </c>
      <c r="BY5" s="141"/>
      <c r="BZ5" s="193" t="s">
        <v>22</v>
      </c>
      <c r="CA5" s="194"/>
      <c r="CB5" s="136" t="s">
        <v>2</v>
      </c>
      <c r="CC5" s="191" t="s">
        <v>42</v>
      </c>
      <c r="CD5" s="192">
        <f>'12'!$B$4</f>
        <v>0</v>
      </c>
      <c r="CE5" s="467">
        <f>'12'!B5</f>
        <v>0</v>
      </c>
      <c r="CF5" s="141"/>
      <c r="CG5" s="193" t="s">
        <v>22</v>
      </c>
      <c r="CH5" s="194"/>
      <c r="CI5" s="136" t="s">
        <v>2</v>
      </c>
      <c r="CJ5" s="191" t="s">
        <v>42</v>
      </c>
      <c r="CK5" s="192">
        <f>'13'!$B$4</f>
        <v>0</v>
      </c>
      <c r="CL5" s="467">
        <f>'13'!B5</f>
        <v>0</v>
      </c>
      <c r="CM5" s="141"/>
      <c r="CN5" s="193" t="s">
        <v>22</v>
      </c>
      <c r="CO5" s="194"/>
      <c r="CP5" s="136" t="s">
        <v>2</v>
      </c>
      <c r="CQ5" s="191" t="s">
        <v>42</v>
      </c>
      <c r="CR5" s="192">
        <f>'14'!$B$4</f>
        <v>0</v>
      </c>
      <c r="CS5" s="467">
        <f>'14'!B5</f>
        <v>0</v>
      </c>
      <c r="CT5" s="141"/>
      <c r="CU5" s="193" t="s">
        <v>22</v>
      </c>
      <c r="CV5" s="194"/>
      <c r="CW5" s="136" t="s">
        <v>2</v>
      </c>
      <c r="CX5" s="191" t="s">
        <v>42</v>
      </c>
      <c r="CY5" s="192">
        <f>'15'!$B$4</f>
        <v>0</v>
      </c>
      <c r="CZ5" s="467">
        <f>'15'!B5</f>
        <v>0</v>
      </c>
      <c r="DA5" s="141"/>
      <c r="DB5" s="193" t="s">
        <v>22</v>
      </c>
      <c r="DC5" s="194"/>
      <c r="DD5" s="136" t="s">
        <v>2</v>
      </c>
      <c r="DE5" s="191" t="s">
        <v>42</v>
      </c>
      <c r="DF5" s="192">
        <f>'16'!$B$4</f>
        <v>0</v>
      </c>
      <c r="DG5" s="467">
        <f>'16'!B5</f>
        <v>0</v>
      </c>
      <c r="DH5" s="141"/>
      <c r="DI5" s="193" t="s">
        <v>22</v>
      </c>
      <c r="DJ5" s="194"/>
      <c r="DK5" s="136" t="s">
        <v>2</v>
      </c>
      <c r="DL5" s="191" t="s">
        <v>42</v>
      </c>
      <c r="DM5" s="192">
        <f>'17'!$B$4</f>
        <v>0</v>
      </c>
      <c r="DN5" s="467">
        <f>'17'!B5</f>
        <v>0</v>
      </c>
      <c r="DO5" s="141"/>
      <c r="DP5" s="193" t="s">
        <v>22</v>
      </c>
      <c r="DQ5" s="194"/>
      <c r="DR5" s="136" t="s">
        <v>2</v>
      </c>
      <c r="DS5" s="191" t="s">
        <v>42</v>
      </c>
      <c r="DT5" s="192">
        <f>'18'!$B$4</f>
        <v>0</v>
      </c>
      <c r="DU5" s="467">
        <f>'18'!B5</f>
        <v>0</v>
      </c>
      <c r="DV5" s="141"/>
      <c r="DW5" s="193" t="s">
        <v>22</v>
      </c>
      <c r="DX5" s="194"/>
      <c r="DY5" s="136" t="s">
        <v>2</v>
      </c>
      <c r="DZ5" s="191" t="s">
        <v>42</v>
      </c>
      <c r="EA5" s="192">
        <f>'19'!$B$4</f>
        <v>0</v>
      </c>
      <c r="EB5" s="467">
        <f>'19'!B5</f>
        <v>0</v>
      </c>
      <c r="EC5" s="141"/>
      <c r="ED5" s="193" t="s">
        <v>22</v>
      </c>
      <c r="EE5" s="194"/>
      <c r="EF5" s="136" t="s">
        <v>2</v>
      </c>
      <c r="EG5" s="191" t="s">
        <v>42</v>
      </c>
      <c r="EH5" s="192">
        <f>'20'!$B$4</f>
        <v>0</v>
      </c>
      <c r="EI5" s="467">
        <f>'20'!B5</f>
        <v>0</v>
      </c>
      <c r="EJ5" s="141"/>
      <c r="EK5" s="193" t="s">
        <v>22</v>
      </c>
      <c r="EL5" s="194"/>
    </row>
    <row r="6" spans="1:142" ht="18">
      <c r="A6" s="246"/>
      <c r="B6" s="247" t="s">
        <v>43</v>
      </c>
      <c r="C6" s="163" t="str">
        <f>1!A4</f>
        <v>41/669</v>
      </c>
      <c r="D6" s="468"/>
      <c r="E6" s="120"/>
      <c r="F6" s="259" t="s">
        <v>23</v>
      </c>
      <c r="G6" s="268"/>
      <c r="H6" s="28"/>
      <c r="I6" s="28"/>
      <c r="J6" s="165"/>
      <c r="K6" s="166" t="s">
        <v>43</v>
      </c>
      <c r="L6" s="171" t="str">
        <f>2!A4</f>
        <v>46/24</v>
      </c>
      <c r="M6" s="468"/>
      <c r="N6" s="120"/>
      <c r="O6" s="259" t="s">
        <v>23</v>
      </c>
      <c r="P6" s="268"/>
      <c r="Q6" s="165"/>
      <c r="R6" s="166" t="s">
        <v>43</v>
      </c>
      <c r="S6" s="190" t="str">
        <f>3!A4</f>
        <v>43/385</v>
      </c>
      <c r="T6" s="512"/>
      <c r="U6" s="120"/>
      <c r="V6" s="259" t="s">
        <v>23</v>
      </c>
      <c r="W6" s="268"/>
      <c r="X6" s="165"/>
      <c r="Y6" s="166" t="s">
        <v>43</v>
      </c>
      <c r="Z6" s="190" t="str">
        <f>4!A4</f>
        <v>17/895</v>
      </c>
      <c r="AA6" s="512"/>
      <c r="AB6" s="142"/>
      <c r="AC6" s="164" t="s">
        <v>23</v>
      </c>
      <c r="AD6" s="45"/>
      <c r="AE6" s="165"/>
      <c r="AF6" s="166" t="s">
        <v>43</v>
      </c>
      <c r="AG6" s="190" t="str">
        <f>5!A4</f>
        <v>9/290 </v>
      </c>
      <c r="AH6" s="512"/>
      <c r="AI6" s="142"/>
      <c r="AJ6" s="164" t="s">
        <v>23</v>
      </c>
      <c r="AK6" s="45"/>
      <c r="AL6" s="165"/>
      <c r="AM6" s="166" t="s">
        <v>43</v>
      </c>
      <c r="AN6" s="190" t="str">
        <f>6!A4</f>
        <v>11/502</v>
      </c>
      <c r="AO6" s="468"/>
      <c r="AP6" s="142"/>
      <c r="AQ6" s="164" t="s">
        <v>23</v>
      </c>
      <c r="AR6" s="45"/>
      <c r="AS6" s="165"/>
      <c r="AT6" s="195" t="s">
        <v>43</v>
      </c>
      <c r="AU6" s="192" t="str">
        <f>7!A4</f>
        <v>17/890</v>
      </c>
      <c r="AV6" s="468"/>
      <c r="AW6" s="197"/>
      <c r="AX6" s="193" t="s">
        <v>23</v>
      </c>
      <c r="AY6" s="198"/>
      <c r="AZ6" s="165"/>
      <c r="BA6" s="195" t="s">
        <v>43</v>
      </c>
      <c r="BB6" s="192" t="str">
        <f>8!A4</f>
        <v>17/899</v>
      </c>
      <c r="BC6" s="468"/>
      <c r="BD6" s="197"/>
      <c r="BE6" s="193" t="s">
        <v>23</v>
      </c>
      <c r="BF6" s="198"/>
      <c r="BG6" s="165"/>
      <c r="BH6" s="195" t="s">
        <v>43</v>
      </c>
      <c r="BI6" s="192" t="str">
        <f>9!A4</f>
        <v>17/896 </v>
      </c>
      <c r="BJ6" s="468"/>
      <c r="BK6" s="197"/>
      <c r="BL6" s="193" t="s">
        <v>23</v>
      </c>
      <c r="BM6" s="198"/>
      <c r="BN6" s="165"/>
      <c r="BO6" s="195" t="s">
        <v>43</v>
      </c>
      <c r="BP6" s="270" t="str">
        <f>'10'!A4</f>
        <v>17/897</v>
      </c>
      <c r="BQ6" s="468"/>
      <c r="BR6" s="197"/>
      <c r="BS6" s="193" t="s">
        <v>23</v>
      </c>
      <c r="BT6" s="198"/>
      <c r="BU6" s="165"/>
      <c r="BV6" s="195" t="s">
        <v>43</v>
      </c>
      <c r="BW6" s="271">
        <f>'11'!$A$4</f>
        <v>0</v>
      </c>
      <c r="BX6" s="512"/>
      <c r="BY6" s="197"/>
      <c r="BZ6" s="193" t="s">
        <v>23</v>
      </c>
      <c r="CA6" s="198"/>
      <c r="CB6" s="165"/>
      <c r="CC6" s="195" t="s">
        <v>43</v>
      </c>
      <c r="CD6" s="271">
        <f>'12'!$A$4</f>
        <v>0</v>
      </c>
      <c r="CE6" s="468"/>
      <c r="CF6" s="197"/>
      <c r="CG6" s="193" t="s">
        <v>23</v>
      </c>
      <c r="CH6" s="198"/>
      <c r="CI6" s="165"/>
      <c r="CJ6" s="195" t="s">
        <v>43</v>
      </c>
      <c r="CK6" s="271">
        <f>'13'!$A$4</f>
        <v>0</v>
      </c>
      <c r="CL6" s="468"/>
      <c r="CM6" s="197"/>
      <c r="CN6" s="193" t="s">
        <v>23</v>
      </c>
      <c r="CO6" s="198"/>
      <c r="CP6" s="165"/>
      <c r="CQ6" s="195" t="s">
        <v>43</v>
      </c>
      <c r="CR6" s="271">
        <f>'14'!$A$4</f>
        <v>0</v>
      </c>
      <c r="CS6" s="468"/>
      <c r="CT6" s="197"/>
      <c r="CU6" s="193" t="s">
        <v>23</v>
      </c>
      <c r="CV6" s="198"/>
      <c r="CW6" s="165"/>
      <c r="CX6" s="195" t="s">
        <v>43</v>
      </c>
      <c r="CY6" s="271">
        <f>'15'!$A$4</f>
        <v>0</v>
      </c>
      <c r="CZ6" s="468"/>
      <c r="DA6" s="197"/>
      <c r="DB6" s="193" t="s">
        <v>23</v>
      </c>
      <c r="DC6" s="198"/>
      <c r="DD6" s="165"/>
      <c r="DE6" s="195" t="s">
        <v>43</v>
      </c>
      <c r="DF6" s="271">
        <f>'16'!$A$4</f>
        <v>0</v>
      </c>
      <c r="DG6" s="468"/>
      <c r="DH6" s="197"/>
      <c r="DI6" s="193" t="s">
        <v>23</v>
      </c>
      <c r="DJ6" s="198"/>
      <c r="DK6" s="165"/>
      <c r="DL6" s="195" t="s">
        <v>43</v>
      </c>
      <c r="DM6" s="271">
        <f>'17'!$A$4</f>
        <v>0</v>
      </c>
      <c r="DN6" s="468"/>
      <c r="DO6" s="197"/>
      <c r="DP6" s="193" t="s">
        <v>23</v>
      </c>
      <c r="DQ6" s="198"/>
      <c r="DR6" s="165"/>
      <c r="DS6" s="195" t="s">
        <v>43</v>
      </c>
      <c r="DT6" s="271">
        <f>'18'!$A$4</f>
        <v>0</v>
      </c>
      <c r="DU6" s="468"/>
      <c r="DV6" s="197"/>
      <c r="DW6" s="193" t="s">
        <v>23</v>
      </c>
      <c r="DX6" s="198"/>
      <c r="DY6" s="165"/>
      <c r="DZ6" s="195" t="s">
        <v>43</v>
      </c>
      <c r="EA6" s="271">
        <f>'19'!$A$4</f>
        <v>0</v>
      </c>
      <c r="EB6" s="468"/>
      <c r="EC6" s="197"/>
      <c r="ED6" s="193" t="s">
        <v>23</v>
      </c>
      <c r="EE6" s="198"/>
      <c r="EF6" s="165"/>
      <c r="EG6" s="195" t="s">
        <v>43</v>
      </c>
      <c r="EH6" s="271">
        <f>'20'!$A$4</f>
        <v>0</v>
      </c>
      <c r="EI6" s="468"/>
      <c r="EJ6" s="197"/>
      <c r="EK6" s="193" t="s">
        <v>23</v>
      </c>
      <c r="EL6" s="198"/>
    </row>
    <row r="7" spans="1:142" ht="19.5" customHeight="1" thickBot="1">
      <c r="A7" s="494" t="s">
        <v>3</v>
      </c>
      <c r="B7" s="495"/>
      <c r="C7" s="163"/>
      <c r="D7" s="469"/>
      <c r="E7" s="260"/>
      <c r="F7" s="259" t="s">
        <v>24</v>
      </c>
      <c r="G7" s="267"/>
      <c r="H7" s="28"/>
      <c r="I7" s="28"/>
      <c r="J7" s="457" t="s">
        <v>3</v>
      </c>
      <c r="K7" s="485"/>
      <c r="L7" s="171"/>
      <c r="M7" s="469"/>
      <c r="N7" s="260"/>
      <c r="O7" s="259" t="s">
        <v>24</v>
      </c>
      <c r="P7" s="267"/>
      <c r="Q7" s="457" t="s">
        <v>3</v>
      </c>
      <c r="R7" s="485"/>
      <c r="S7" s="171"/>
      <c r="T7" s="513"/>
      <c r="U7" s="260"/>
      <c r="V7" s="259" t="s">
        <v>24</v>
      </c>
      <c r="W7" s="267"/>
      <c r="X7" s="457" t="s">
        <v>3</v>
      </c>
      <c r="Y7" s="485"/>
      <c r="Z7" s="171"/>
      <c r="AA7" s="513"/>
      <c r="AB7" s="143"/>
      <c r="AC7" s="164" t="s">
        <v>24</v>
      </c>
      <c r="AD7" s="43"/>
      <c r="AE7" s="457" t="s">
        <v>3</v>
      </c>
      <c r="AF7" s="485"/>
      <c r="AG7" s="171"/>
      <c r="AH7" s="513"/>
      <c r="AI7" s="143"/>
      <c r="AJ7" s="164" t="s">
        <v>24</v>
      </c>
      <c r="AK7" s="43"/>
      <c r="AL7" s="457" t="s">
        <v>3</v>
      </c>
      <c r="AM7" s="485"/>
      <c r="AN7" s="171"/>
      <c r="AO7" s="469"/>
      <c r="AP7" s="143"/>
      <c r="AQ7" s="164" t="s">
        <v>24</v>
      </c>
      <c r="AR7" s="43"/>
      <c r="AS7" s="457" t="s">
        <v>3</v>
      </c>
      <c r="AT7" s="458"/>
      <c r="AU7" s="196"/>
      <c r="AV7" s="469"/>
      <c r="AW7" s="143"/>
      <c r="AX7" s="193" t="s">
        <v>24</v>
      </c>
      <c r="AY7" s="194"/>
      <c r="AZ7" s="457" t="s">
        <v>3</v>
      </c>
      <c r="BA7" s="458"/>
      <c r="BB7" s="196"/>
      <c r="BC7" s="469"/>
      <c r="BD7" s="143"/>
      <c r="BE7" s="193" t="s">
        <v>24</v>
      </c>
      <c r="BF7" s="194"/>
      <c r="BG7" s="457" t="s">
        <v>3</v>
      </c>
      <c r="BH7" s="458"/>
      <c r="BI7" s="196"/>
      <c r="BJ7" s="469"/>
      <c r="BK7" s="143"/>
      <c r="BL7" s="193" t="s">
        <v>24</v>
      </c>
      <c r="BM7" s="194"/>
      <c r="BN7" s="457" t="s">
        <v>3</v>
      </c>
      <c r="BO7" s="458"/>
      <c r="BP7" s="196"/>
      <c r="BQ7" s="469"/>
      <c r="BR7" s="143"/>
      <c r="BS7" s="193" t="s">
        <v>24</v>
      </c>
      <c r="BT7" s="194"/>
      <c r="BU7" s="457" t="s">
        <v>3</v>
      </c>
      <c r="BV7" s="458"/>
      <c r="BW7" s="196"/>
      <c r="BX7" s="513"/>
      <c r="BY7" s="143"/>
      <c r="BZ7" s="193" t="s">
        <v>24</v>
      </c>
      <c r="CA7" s="194"/>
      <c r="CB7" s="457" t="s">
        <v>3</v>
      </c>
      <c r="CC7" s="458"/>
      <c r="CD7" s="196"/>
      <c r="CE7" s="469"/>
      <c r="CF7" s="143"/>
      <c r="CG7" s="193" t="s">
        <v>24</v>
      </c>
      <c r="CH7" s="194"/>
      <c r="CI7" s="457" t="s">
        <v>3</v>
      </c>
      <c r="CJ7" s="458"/>
      <c r="CK7" s="196"/>
      <c r="CL7" s="469"/>
      <c r="CM7" s="143"/>
      <c r="CN7" s="193" t="s">
        <v>24</v>
      </c>
      <c r="CO7" s="194"/>
      <c r="CP7" s="457" t="s">
        <v>3</v>
      </c>
      <c r="CQ7" s="458"/>
      <c r="CR7" s="196"/>
      <c r="CS7" s="469"/>
      <c r="CT7" s="143"/>
      <c r="CU7" s="193" t="s">
        <v>24</v>
      </c>
      <c r="CV7" s="194"/>
      <c r="CW7" s="457" t="s">
        <v>3</v>
      </c>
      <c r="CX7" s="458"/>
      <c r="CY7" s="196"/>
      <c r="CZ7" s="469"/>
      <c r="DA7" s="143"/>
      <c r="DB7" s="193" t="s">
        <v>24</v>
      </c>
      <c r="DC7" s="194"/>
      <c r="DD7" s="457" t="s">
        <v>3</v>
      </c>
      <c r="DE7" s="458"/>
      <c r="DF7" s="196"/>
      <c r="DG7" s="469"/>
      <c r="DH7" s="143"/>
      <c r="DI7" s="193" t="s">
        <v>24</v>
      </c>
      <c r="DJ7" s="194"/>
      <c r="DK7" s="457" t="s">
        <v>3</v>
      </c>
      <c r="DL7" s="458"/>
      <c r="DM7" s="196"/>
      <c r="DN7" s="469"/>
      <c r="DO7" s="143"/>
      <c r="DP7" s="193" t="s">
        <v>24</v>
      </c>
      <c r="DQ7" s="194"/>
      <c r="DR7" s="457" t="s">
        <v>3</v>
      </c>
      <c r="DS7" s="458"/>
      <c r="DT7" s="196"/>
      <c r="DU7" s="469"/>
      <c r="DV7" s="143"/>
      <c r="DW7" s="193" t="s">
        <v>24</v>
      </c>
      <c r="DX7" s="194"/>
      <c r="DY7" s="457" t="s">
        <v>3</v>
      </c>
      <c r="DZ7" s="458"/>
      <c r="EA7" s="196"/>
      <c r="EB7" s="469"/>
      <c r="EC7" s="143"/>
      <c r="ED7" s="193" t="s">
        <v>24</v>
      </c>
      <c r="EE7" s="194"/>
      <c r="EF7" s="457" t="s">
        <v>3</v>
      </c>
      <c r="EG7" s="458"/>
      <c r="EH7" s="196"/>
      <c r="EI7" s="469"/>
      <c r="EJ7" s="143"/>
      <c r="EK7" s="193" t="s">
        <v>24</v>
      </c>
      <c r="EL7" s="194"/>
    </row>
    <row r="8" spans="1:142" ht="19.5" customHeight="1" thickTop="1">
      <c r="A8" s="494" t="s">
        <v>4</v>
      </c>
      <c r="B8" s="495"/>
      <c r="C8" s="248"/>
      <c r="D8" s="28"/>
      <c r="E8" s="70"/>
      <c r="F8" s="259" t="s">
        <v>25</v>
      </c>
      <c r="G8" s="268"/>
      <c r="H8" s="28"/>
      <c r="I8" s="28"/>
      <c r="J8" s="494" t="s">
        <v>4</v>
      </c>
      <c r="K8" s="495"/>
      <c r="L8" s="248"/>
      <c r="M8" s="28"/>
      <c r="N8" s="70"/>
      <c r="O8" s="259" t="s">
        <v>25</v>
      </c>
      <c r="P8" s="268"/>
      <c r="Q8" s="457" t="s">
        <v>4</v>
      </c>
      <c r="R8" s="485"/>
      <c r="S8" s="248"/>
      <c r="T8" s="28"/>
      <c r="U8" s="70"/>
      <c r="V8" s="259" t="s">
        <v>25</v>
      </c>
      <c r="W8" s="268"/>
      <c r="X8" s="457" t="s">
        <v>4</v>
      </c>
      <c r="Y8" s="485"/>
      <c r="Z8" s="167"/>
      <c r="AA8" s="28"/>
      <c r="AB8" s="143"/>
      <c r="AC8" s="164" t="s">
        <v>25</v>
      </c>
      <c r="AD8" s="45"/>
      <c r="AE8" s="457" t="s">
        <v>4</v>
      </c>
      <c r="AF8" s="485"/>
      <c r="AG8" s="167"/>
      <c r="AH8" s="28"/>
      <c r="AI8" s="143"/>
      <c r="AJ8" s="164" t="s">
        <v>25</v>
      </c>
      <c r="AK8" s="45"/>
      <c r="AL8" s="457" t="s">
        <v>4</v>
      </c>
      <c r="AM8" s="485"/>
      <c r="AN8" s="167"/>
      <c r="AO8" s="28"/>
      <c r="AP8" s="143"/>
      <c r="AQ8" s="164" t="s">
        <v>25</v>
      </c>
      <c r="AR8" s="45"/>
      <c r="AS8" s="457" t="s">
        <v>4</v>
      </c>
      <c r="AT8" s="458"/>
      <c r="AU8" s="199"/>
      <c r="AV8" s="28"/>
      <c r="AW8" s="143"/>
      <c r="AX8" s="193" t="s">
        <v>25</v>
      </c>
      <c r="AY8" s="198"/>
      <c r="AZ8" s="457" t="s">
        <v>4</v>
      </c>
      <c r="BA8" s="458"/>
      <c r="BB8" s="199"/>
      <c r="BC8" s="28"/>
      <c r="BD8" s="143"/>
      <c r="BE8" s="193" t="s">
        <v>25</v>
      </c>
      <c r="BF8" s="198"/>
      <c r="BG8" s="457" t="s">
        <v>4</v>
      </c>
      <c r="BH8" s="458"/>
      <c r="BI8" s="199"/>
      <c r="BJ8" s="28"/>
      <c r="BK8" s="143"/>
      <c r="BL8" s="193" t="s">
        <v>25</v>
      </c>
      <c r="BM8" s="198"/>
      <c r="BN8" s="457" t="s">
        <v>4</v>
      </c>
      <c r="BO8" s="458"/>
      <c r="BP8" s="199"/>
      <c r="BQ8" s="28"/>
      <c r="BR8" s="143"/>
      <c r="BS8" s="193" t="s">
        <v>25</v>
      </c>
      <c r="BT8" s="198"/>
      <c r="BU8" s="457" t="s">
        <v>4</v>
      </c>
      <c r="BV8" s="458"/>
      <c r="BW8" s="199"/>
      <c r="BX8" s="28"/>
      <c r="BY8" s="143"/>
      <c r="BZ8" s="193" t="s">
        <v>25</v>
      </c>
      <c r="CA8" s="198"/>
      <c r="CB8" s="457" t="s">
        <v>4</v>
      </c>
      <c r="CC8" s="458"/>
      <c r="CD8" s="199"/>
      <c r="CE8" s="28"/>
      <c r="CF8" s="143"/>
      <c r="CG8" s="193" t="s">
        <v>25</v>
      </c>
      <c r="CH8" s="198"/>
      <c r="CI8" s="457" t="s">
        <v>4</v>
      </c>
      <c r="CJ8" s="458"/>
      <c r="CK8" s="199"/>
      <c r="CL8" s="28"/>
      <c r="CM8" s="143"/>
      <c r="CN8" s="193" t="s">
        <v>25</v>
      </c>
      <c r="CO8" s="198"/>
      <c r="CP8" s="457" t="s">
        <v>4</v>
      </c>
      <c r="CQ8" s="458"/>
      <c r="CR8" s="199"/>
      <c r="CS8" s="28"/>
      <c r="CT8" s="143"/>
      <c r="CU8" s="193" t="s">
        <v>25</v>
      </c>
      <c r="CV8" s="198"/>
      <c r="CW8" s="457" t="s">
        <v>4</v>
      </c>
      <c r="CX8" s="458"/>
      <c r="CY8" s="199"/>
      <c r="CZ8" s="28"/>
      <c r="DA8" s="143"/>
      <c r="DB8" s="193" t="s">
        <v>25</v>
      </c>
      <c r="DC8" s="198"/>
      <c r="DD8" s="457" t="s">
        <v>4</v>
      </c>
      <c r="DE8" s="458"/>
      <c r="DF8" s="199"/>
      <c r="DG8" s="28"/>
      <c r="DH8" s="143"/>
      <c r="DI8" s="193" t="s">
        <v>25</v>
      </c>
      <c r="DJ8" s="198"/>
      <c r="DK8" s="457" t="s">
        <v>4</v>
      </c>
      <c r="DL8" s="458"/>
      <c r="DM8" s="199"/>
      <c r="DN8" s="28"/>
      <c r="DO8" s="143"/>
      <c r="DP8" s="193" t="s">
        <v>25</v>
      </c>
      <c r="DQ8" s="198"/>
      <c r="DR8" s="457" t="s">
        <v>4</v>
      </c>
      <c r="DS8" s="458"/>
      <c r="DT8" s="199"/>
      <c r="DU8" s="28"/>
      <c r="DV8" s="143"/>
      <c r="DW8" s="193" t="s">
        <v>25</v>
      </c>
      <c r="DX8" s="198"/>
      <c r="DY8" s="457" t="s">
        <v>4</v>
      </c>
      <c r="DZ8" s="458"/>
      <c r="EA8" s="199"/>
      <c r="EB8" s="28"/>
      <c r="EC8" s="143"/>
      <c r="ED8" s="193" t="s">
        <v>25</v>
      </c>
      <c r="EE8" s="198"/>
      <c r="EF8" s="457" t="s">
        <v>4</v>
      </c>
      <c r="EG8" s="458"/>
      <c r="EH8" s="199"/>
      <c r="EI8" s="28"/>
      <c r="EJ8" s="143"/>
      <c r="EK8" s="193" t="s">
        <v>25</v>
      </c>
      <c r="EL8" s="198"/>
    </row>
    <row r="9" spans="1:142" ht="19.5" customHeight="1">
      <c r="A9" s="494" t="s">
        <v>5</v>
      </c>
      <c r="B9" s="495"/>
      <c r="C9" s="249"/>
      <c r="D9" s="28"/>
      <c r="E9" s="71"/>
      <c r="F9" s="261" t="s">
        <v>26</v>
      </c>
      <c r="G9" s="268"/>
      <c r="H9" s="28"/>
      <c r="I9" s="28"/>
      <c r="J9" s="494" t="s">
        <v>5</v>
      </c>
      <c r="K9" s="495"/>
      <c r="L9" s="249"/>
      <c r="M9" s="28"/>
      <c r="N9" s="71"/>
      <c r="O9" s="261" t="s">
        <v>26</v>
      </c>
      <c r="P9" s="268"/>
      <c r="Q9" s="457" t="s">
        <v>5</v>
      </c>
      <c r="R9" s="485"/>
      <c r="S9" s="249"/>
      <c r="T9" s="28"/>
      <c r="U9" s="71"/>
      <c r="V9" s="261" t="s">
        <v>26</v>
      </c>
      <c r="W9" s="268"/>
      <c r="X9" s="457" t="s">
        <v>5</v>
      </c>
      <c r="Y9" s="485"/>
      <c r="Z9" s="168"/>
      <c r="AA9" s="28"/>
      <c r="AB9" s="144"/>
      <c r="AC9" s="169" t="s">
        <v>26</v>
      </c>
      <c r="AD9" s="39"/>
      <c r="AE9" s="457" t="s">
        <v>5</v>
      </c>
      <c r="AF9" s="485"/>
      <c r="AG9" s="168"/>
      <c r="AH9" s="28"/>
      <c r="AI9" s="144"/>
      <c r="AJ9" s="169" t="s">
        <v>26</v>
      </c>
      <c r="AK9" s="39"/>
      <c r="AL9" s="457" t="s">
        <v>5</v>
      </c>
      <c r="AM9" s="485"/>
      <c r="AN9" s="168"/>
      <c r="AO9" s="28"/>
      <c r="AP9" s="144"/>
      <c r="AQ9" s="169" t="s">
        <v>26</v>
      </c>
      <c r="AR9" s="39"/>
      <c r="AS9" s="457" t="s">
        <v>5</v>
      </c>
      <c r="AT9" s="458"/>
      <c r="AU9" s="200"/>
      <c r="AV9" s="28"/>
      <c r="AW9" s="144"/>
      <c r="AX9" s="169" t="s">
        <v>26</v>
      </c>
      <c r="AY9" s="201"/>
      <c r="AZ9" s="457" t="s">
        <v>5</v>
      </c>
      <c r="BA9" s="458"/>
      <c r="BB9" s="200"/>
      <c r="BC9" s="28"/>
      <c r="BD9" s="144"/>
      <c r="BE9" s="169" t="s">
        <v>26</v>
      </c>
      <c r="BF9" s="201"/>
      <c r="BG9" s="457" t="s">
        <v>5</v>
      </c>
      <c r="BH9" s="458"/>
      <c r="BI9" s="200"/>
      <c r="BJ9" s="28"/>
      <c r="BK9" s="144"/>
      <c r="BL9" s="169" t="s">
        <v>26</v>
      </c>
      <c r="BM9" s="201"/>
      <c r="BN9" s="457" t="s">
        <v>5</v>
      </c>
      <c r="BO9" s="458"/>
      <c r="BP9" s="200"/>
      <c r="BQ9" s="28"/>
      <c r="BR9" s="144"/>
      <c r="BS9" s="169" t="s">
        <v>26</v>
      </c>
      <c r="BT9" s="201"/>
      <c r="BU9" s="457" t="s">
        <v>5</v>
      </c>
      <c r="BV9" s="458"/>
      <c r="BW9" s="200"/>
      <c r="BX9" s="28"/>
      <c r="BY9" s="144"/>
      <c r="BZ9" s="169" t="s">
        <v>26</v>
      </c>
      <c r="CA9" s="201"/>
      <c r="CB9" s="457" t="s">
        <v>5</v>
      </c>
      <c r="CC9" s="458"/>
      <c r="CD9" s="200"/>
      <c r="CE9" s="28"/>
      <c r="CF9" s="144"/>
      <c r="CG9" s="169" t="s">
        <v>26</v>
      </c>
      <c r="CH9" s="201"/>
      <c r="CI9" s="457" t="s">
        <v>5</v>
      </c>
      <c r="CJ9" s="458"/>
      <c r="CK9" s="200"/>
      <c r="CL9" s="28"/>
      <c r="CM9" s="144"/>
      <c r="CN9" s="169" t="s">
        <v>26</v>
      </c>
      <c r="CO9" s="201"/>
      <c r="CP9" s="457" t="s">
        <v>5</v>
      </c>
      <c r="CQ9" s="458"/>
      <c r="CR9" s="200"/>
      <c r="CS9" s="28"/>
      <c r="CT9" s="144"/>
      <c r="CU9" s="169" t="s">
        <v>26</v>
      </c>
      <c r="CV9" s="201"/>
      <c r="CW9" s="457" t="s">
        <v>5</v>
      </c>
      <c r="CX9" s="458"/>
      <c r="CY9" s="200"/>
      <c r="CZ9" s="28"/>
      <c r="DA9" s="144"/>
      <c r="DB9" s="169" t="s">
        <v>26</v>
      </c>
      <c r="DC9" s="201"/>
      <c r="DD9" s="457" t="s">
        <v>5</v>
      </c>
      <c r="DE9" s="458"/>
      <c r="DF9" s="200"/>
      <c r="DG9" s="28"/>
      <c r="DH9" s="144"/>
      <c r="DI9" s="169" t="s">
        <v>26</v>
      </c>
      <c r="DJ9" s="201"/>
      <c r="DK9" s="457" t="s">
        <v>5</v>
      </c>
      <c r="DL9" s="458"/>
      <c r="DM9" s="200"/>
      <c r="DN9" s="28"/>
      <c r="DO9" s="144"/>
      <c r="DP9" s="169" t="s">
        <v>26</v>
      </c>
      <c r="DQ9" s="201"/>
      <c r="DR9" s="457" t="s">
        <v>5</v>
      </c>
      <c r="DS9" s="458"/>
      <c r="DT9" s="200"/>
      <c r="DU9" s="28"/>
      <c r="DV9" s="144"/>
      <c r="DW9" s="169" t="s">
        <v>26</v>
      </c>
      <c r="DX9" s="201"/>
      <c r="DY9" s="457" t="s">
        <v>5</v>
      </c>
      <c r="DZ9" s="458"/>
      <c r="EA9" s="200"/>
      <c r="EB9" s="28"/>
      <c r="EC9" s="144"/>
      <c r="ED9" s="169" t="s">
        <v>26</v>
      </c>
      <c r="EE9" s="201"/>
      <c r="EF9" s="457" t="s">
        <v>5</v>
      </c>
      <c r="EG9" s="458"/>
      <c r="EH9" s="200"/>
      <c r="EI9" s="28"/>
      <c r="EJ9" s="144"/>
      <c r="EK9" s="169" t="s">
        <v>26</v>
      </c>
      <c r="EL9" s="201"/>
    </row>
    <row r="10" spans="1:142" ht="19.5" customHeight="1" thickBot="1">
      <c r="A10" s="492" t="s">
        <v>6</v>
      </c>
      <c r="B10" s="493"/>
      <c r="C10" s="248"/>
      <c r="D10" s="28"/>
      <c r="E10" s="73" t="s">
        <v>27</v>
      </c>
      <c r="F10" s="262"/>
      <c r="G10" s="253"/>
      <c r="H10" s="28"/>
      <c r="I10" s="28"/>
      <c r="J10" s="492" t="s">
        <v>6</v>
      </c>
      <c r="K10" s="493"/>
      <c r="L10" s="248"/>
      <c r="M10" s="28"/>
      <c r="N10" s="73" t="s">
        <v>27</v>
      </c>
      <c r="O10" s="262"/>
      <c r="P10" s="253"/>
      <c r="Q10" s="451" t="s">
        <v>6</v>
      </c>
      <c r="R10" s="484"/>
      <c r="S10" s="248"/>
      <c r="T10" s="28"/>
      <c r="U10" s="73" t="s">
        <v>27</v>
      </c>
      <c r="V10" s="262"/>
      <c r="W10" s="253"/>
      <c r="X10" s="451" t="s">
        <v>6</v>
      </c>
      <c r="Y10" s="484"/>
      <c r="Z10" s="167"/>
      <c r="AA10" s="28"/>
      <c r="AB10" s="145" t="s">
        <v>27</v>
      </c>
      <c r="AC10" s="170"/>
      <c r="AD10" s="184"/>
      <c r="AE10" s="451" t="s">
        <v>6</v>
      </c>
      <c r="AF10" s="484"/>
      <c r="AG10" s="167"/>
      <c r="AH10" s="28"/>
      <c r="AI10" s="145" t="s">
        <v>27</v>
      </c>
      <c r="AJ10" s="170"/>
      <c r="AK10" s="184"/>
      <c r="AL10" s="451" t="s">
        <v>6</v>
      </c>
      <c r="AM10" s="484"/>
      <c r="AN10" s="167"/>
      <c r="AO10" s="28"/>
      <c r="AP10" s="145" t="s">
        <v>27</v>
      </c>
      <c r="AQ10" s="170"/>
      <c r="AR10" s="184"/>
      <c r="AS10" s="451" t="s">
        <v>6</v>
      </c>
      <c r="AT10" s="452"/>
      <c r="AU10" s="199"/>
      <c r="AV10" s="28"/>
      <c r="AW10" s="145" t="s">
        <v>27</v>
      </c>
      <c r="AX10" s="202"/>
      <c r="AY10" s="203"/>
      <c r="AZ10" s="451" t="s">
        <v>6</v>
      </c>
      <c r="BA10" s="452"/>
      <c r="BB10" s="199"/>
      <c r="BC10" s="28"/>
      <c r="BD10" s="145" t="s">
        <v>27</v>
      </c>
      <c r="BE10" s="202"/>
      <c r="BF10" s="203"/>
      <c r="BG10" s="451" t="s">
        <v>6</v>
      </c>
      <c r="BH10" s="452"/>
      <c r="BI10" s="199"/>
      <c r="BJ10" s="28"/>
      <c r="BK10" s="145" t="s">
        <v>27</v>
      </c>
      <c r="BL10" s="202"/>
      <c r="BM10" s="203"/>
      <c r="BN10" s="451" t="s">
        <v>6</v>
      </c>
      <c r="BO10" s="452"/>
      <c r="BP10" s="199"/>
      <c r="BQ10" s="28"/>
      <c r="BR10" s="145" t="s">
        <v>27</v>
      </c>
      <c r="BS10" s="202"/>
      <c r="BT10" s="203"/>
      <c r="BU10" s="451" t="s">
        <v>6</v>
      </c>
      <c r="BV10" s="452"/>
      <c r="BW10" s="199"/>
      <c r="BX10" s="28"/>
      <c r="BY10" s="145" t="s">
        <v>27</v>
      </c>
      <c r="BZ10" s="202"/>
      <c r="CA10" s="203"/>
      <c r="CB10" s="451" t="s">
        <v>6</v>
      </c>
      <c r="CC10" s="452"/>
      <c r="CD10" s="199"/>
      <c r="CE10" s="28"/>
      <c r="CF10" s="145" t="s">
        <v>27</v>
      </c>
      <c r="CG10" s="202"/>
      <c r="CH10" s="203"/>
      <c r="CI10" s="451" t="s">
        <v>6</v>
      </c>
      <c r="CJ10" s="452"/>
      <c r="CK10" s="199"/>
      <c r="CL10" s="28"/>
      <c r="CM10" s="145" t="s">
        <v>27</v>
      </c>
      <c r="CN10" s="202"/>
      <c r="CO10" s="203"/>
      <c r="CP10" s="451" t="s">
        <v>6</v>
      </c>
      <c r="CQ10" s="452"/>
      <c r="CR10" s="199"/>
      <c r="CS10" s="28"/>
      <c r="CT10" s="145" t="s">
        <v>27</v>
      </c>
      <c r="CU10" s="202"/>
      <c r="CV10" s="203"/>
      <c r="CW10" s="451" t="s">
        <v>6</v>
      </c>
      <c r="CX10" s="452"/>
      <c r="CY10" s="199"/>
      <c r="CZ10" s="28"/>
      <c r="DA10" s="145" t="s">
        <v>27</v>
      </c>
      <c r="DB10" s="202"/>
      <c r="DC10" s="203"/>
      <c r="DD10" s="451" t="s">
        <v>6</v>
      </c>
      <c r="DE10" s="452"/>
      <c r="DF10" s="199"/>
      <c r="DG10" s="28"/>
      <c r="DH10" s="145" t="s">
        <v>27</v>
      </c>
      <c r="DI10" s="202"/>
      <c r="DJ10" s="203"/>
      <c r="DK10" s="451" t="s">
        <v>6</v>
      </c>
      <c r="DL10" s="452"/>
      <c r="DM10" s="199"/>
      <c r="DN10" s="28"/>
      <c r="DO10" s="145" t="s">
        <v>27</v>
      </c>
      <c r="DP10" s="202"/>
      <c r="DQ10" s="203"/>
      <c r="DR10" s="451" t="s">
        <v>6</v>
      </c>
      <c r="DS10" s="452"/>
      <c r="DT10" s="199"/>
      <c r="DU10" s="28"/>
      <c r="DV10" s="145" t="s">
        <v>27</v>
      </c>
      <c r="DW10" s="202"/>
      <c r="DX10" s="203"/>
      <c r="DY10" s="451" t="s">
        <v>6</v>
      </c>
      <c r="DZ10" s="452"/>
      <c r="EA10" s="199"/>
      <c r="EB10" s="28"/>
      <c r="EC10" s="145" t="s">
        <v>27</v>
      </c>
      <c r="ED10" s="202"/>
      <c r="EE10" s="203"/>
      <c r="EF10" s="451" t="s">
        <v>6</v>
      </c>
      <c r="EG10" s="452"/>
      <c r="EH10" s="199"/>
      <c r="EI10" s="28"/>
      <c r="EJ10" s="145" t="s">
        <v>27</v>
      </c>
      <c r="EK10" s="202"/>
      <c r="EL10" s="203"/>
    </row>
    <row r="11" spans="1:142" ht="19.5" customHeight="1" thickTop="1">
      <c r="A11" s="490" t="s">
        <v>7</v>
      </c>
      <c r="B11" s="491"/>
      <c r="C11" s="190"/>
      <c r="D11" s="288"/>
      <c r="E11" s="75" t="s">
        <v>28</v>
      </c>
      <c r="F11" s="176"/>
      <c r="G11" s="177"/>
      <c r="H11" s="28"/>
      <c r="I11" s="28"/>
      <c r="J11" s="490" t="s">
        <v>7</v>
      </c>
      <c r="K11" s="491"/>
      <c r="L11" s="190"/>
      <c r="M11" s="46"/>
      <c r="N11" s="75" t="s">
        <v>28</v>
      </c>
      <c r="O11" s="176"/>
      <c r="P11" s="177"/>
      <c r="Q11" s="443" t="s">
        <v>7</v>
      </c>
      <c r="R11" s="481"/>
      <c r="S11" s="190"/>
      <c r="T11" s="46"/>
      <c r="U11" s="75" t="s">
        <v>28</v>
      </c>
      <c r="V11" s="176"/>
      <c r="W11" s="177"/>
      <c r="X11" s="443" t="s">
        <v>7</v>
      </c>
      <c r="Y11" s="481"/>
      <c r="Z11" s="171"/>
      <c r="AA11" s="28"/>
      <c r="AB11" s="146" t="s">
        <v>28</v>
      </c>
      <c r="AC11" s="172"/>
      <c r="AD11" s="185"/>
      <c r="AE11" s="443" t="s">
        <v>7</v>
      </c>
      <c r="AF11" s="481"/>
      <c r="AG11" s="171"/>
      <c r="AH11" s="28"/>
      <c r="AI11" s="146" t="s">
        <v>28</v>
      </c>
      <c r="AJ11" s="172"/>
      <c r="AK11" s="185"/>
      <c r="AL11" s="443" t="s">
        <v>7</v>
      </c>
      <c r="AM11" s="481"/>
      <c r="AN11" s="171"/>
      <c r="AO11" s="28"/>
      <c r="AP11" s="146" t="s">
        <v>28</v>
      </c>
      <c r="AQ11" s="172"/>
      <c r="AR11" s="185"/>
      <c r="AS11" s="443" t="s">
        <v>7</v>
      </c>
      <c r="AT11" s="444"/>
      <c r="AU11" s="196"/>
      <c r="AV11" s="28"/>
      <c r="AW11" s="146" t="s">
        <v>28</v>
      </c>
      <c r="AX11" s="204"/>
      <c r="AY11" s="205"/>
      <c r="AZ11" s="443" t="s">
        <v>7</v>
      </c>
      <c r="BA11" s="444"/>
      <c r="BB11" s="196"/>
      <c r="BC11" s="28"/>
      <c r="BD11" s="146" t="s">
        <v>28</v>
      </c>
      <c r="BE11" s="204"/>
      <c r="BF11" s="205"/>
      <c r="BG11" s="443" t="s">
        <v>7</v>
      </c>
      <c r="BH11" s="444"/>
      <c r="BI11" s="196"/>
      <c r="BJ11" s="28"/>
      <c r="BK11" s="146" t="s">
        <v>28</v>
      </c>
      <c r="BL11" s="204"/>
      <c r="BM11" s="205"/>
      <c r="BN11" s="443" t="s">
        <v>7</v>
      </c>
      <c r="BO11" s="444"/>
      <c r="BP11" s="196"/>
      <c r="BQ11" s="28"/>
      <c r="BR11" s="146" t="s">
        <v>28</v>
      </c>
      <c r="BS11" s="204"/>
      <c r="BT11" s="205"/>
      <c r="BU11" s="443" t="s">
        <v>7</v>
      </c>
      <c r="BV11" s="444"/>
      <c r="BW11" s="196"/>
      <c r="BX11" s="28"/>
      <c r="BY11" s="146" t="s">
        <v>28</v>
      </c>
      <c r="BZ11" s="204"/>
      <c r="CA11" s="205"/>
      <c r="CB11" s="443" t="s">
        <v>7</v>
      </c>
      <c r="CC11" s="444"/>
      <c r="CD11" s="196"/>
      <c r="CE11" s="28"/>
      <c r="CF11" s="146" t="s">
        <v>28</v>
      </c>
      <c r="CG11" s="204"/>
      <c r="CH11" s="205"/>
      <c r="CI11" s="443" t="s">
        <v>7</v>
      </c>
      <c r="CJ11" s="444"/>
      <c r="CK11" s="196"/>
      <c r="CL11" s="28"/>
      <c r="CM11" s="146" t="s">
        <v>28</v>
      </c>
      <c r="CN11" s="204"/>
      <c r="CO11" s="205"/>
      <c r="CP11" s="443" t="s">
        <v>7</v>
      </c>
      <c r="CQ11" s="444"/>
      <c r="CR11" s="196"/>
      <c r="CS11" s="28"/>
      <c r="CT11" s="146" t="s">
        <v>28</v>
      </c>
      <c r="CU11" s="204"/>
      <c r="CV11" s="205"/>
      <c r="CW11" s="443" t="s">
        <v>7</v>
      </c>
      <c r="CX11" s="444"/>
      <c r="CY11" s="196"/>
      <c r="CZ11" s="28"/>
      <c r="DA11" s="146" t="s">
        <v>28</v>
      </c>
      <c r="DB11" s="204"/>
      <c r="DC11" s="205"/>
      <c r="DD11" s="443" t="s">
        <v>7</v>
      </c>
      <c r="DE11" s="444"/>
      <c r="DF11" s="196"/>
      <c r="DG11" s="28"/>
      <c r="DH11" s="146" t="s">
        <v>28</v>
      </c>
      <c r="DI11" s="204"/>
      <c r="DJ11" s="205"/>
      <c r="DK11" s="443" t="s">
        <v>7</v>
      </c>
      <c r="DL11" s="444"/>
      <c r="DM11" s="196"/>
      <c r="DN11" s="28"/>
      <c r="DO11" s="146" t="s">
        <v>28</v>
      </c>
      <c r="DP11" s="204"/>
      <c r="DQ11" s="205"/>
      <c r="DR11" s="443" t="s">
        <v>7</v>
      </c>
      <c r="DS11" s="444"/>
      <c r="DT11" s="196"/>
      <c r="DU11" s="28"/>
      <c r="DV11" s="146" t="s">
        <v>28</v>
      </c>
      <c r="DW11" s="204"/>
      <c r="DX11" s="205"/>
      <c r="DY11" s="443" t="s">
        <v>7</v>
      </c>
      <c r="DZ11" s="444"/>
      <c r="EA11" s="196"/>
      <c r="EB11" s="28"/>
      <c r="EC11" s="146" t="s">
        <v>28</v>
      </c>
      <c r="ED11" s="204"/>
      <c r="EE11" s="205"/>
      <c r="EF11" s="443" t="s">
        <v>7</v>
      </c>
      <c r="EG11" s="444"/>
      <c r="EH11" s="196"/>
      <c r="EI11" s="28"/>
      <c r="EJ11" s="146" t="s">
        <v>28</v>
      </c>
      <c r="EK11" s="204"/>
      <c r="EL11" s="205"/>
    </row>
    <row r="12" spans="1:142" ht="19.5" customHeight="1">
      <c r="A12" s="490" t="s">
        <v>9</v>
      </c>
      <c r="B12" s="491"/>
      <c r="C12" s="190"/>
      <c r="D12" s="210">
        <f>G12*E12</f>
        <v>36</v>
      </c>
      <c r="E12" s="211">
        <v>4</v>
      </c>
      <c r="F12" s="178" t="s">
        <v>29</v>
      </c>
      <c r="G12" s="220">
        <f>1!C36</f>
        <v>9</v>
      </c>
      <c r="H12" s="28"/>
      <c r="I12" s="28"/>
      <c r="J12" s="490" t="s">
        <v>9</v>
      </c>
      <c r="K12" s="491"/>
      <c r="L12" s="190"/>
      <c r="M12" s="210">
        <f>P12*N12</f>
        <v>34</v>
      </c>
      <c r="N12" s="211">
        <v>4</v>
      </c>
      <c r="O12" s="178" t="s">
        <v>29</v>
      </c>
      <c r="P12" s="220">
        <f>2!C36</f>
        <v>8.5</v>
      </c>
      <c r="Q12" s="443" t="s">
        <v>9</v>
      </c>
      <c r="R12" s="481"/>
      <c r="S12" s="190"/>
      <c r="T12" s="210">
        <f>W12*U12</f>
        <v>36</v>
      </c>
      <c r="U12" s="211">
        <v>4</v>
      </c>
      <c r="V12" s="178" t="s">
        <v>29</v>
      </c>
      <c r="W12" s="220">
        <f>3!C36</f>
        <v>9</v>
      </c>
      <c r="X12" s="443" t="s">
        <v>9</v>
      </c>
      <c r="Y12" s="481"/>
      <c r="Z12" s="171"/>
      <c r="AA12" s="210">
        <f>AD12*AB12</f>
        <v>32</v>
      </c>
      <c r="AB12" s="211">
        <v>4</v>
      </c>
      <c r="AC12" s="178" t="s">
        <v>29</v>
      </c>
      <c r="AD12" s="220">
        <f>4!C36</f>
        <v>8</v>
      </c>
      <c r="AE12" s="443" t="s">
        <v>9</v>
      </c>
      <c r="AF12" s="481"/>
      <c r="AG12" s="171"/>
      <c r="AH12" s="210">
        <f>AK12*AI12</f>
        <v>36</v>
      </c>
      <c r="AI12" s="211">
        <v>4</v>
      </c>
      <c r="AJ12" s="178" t="s">
        <v>29</v>
      </c>
      <c r="AK12" s="220">
        <f>5!C36</f>
        <v>9</v>
      </c>
      <c r="AL12" s="443" t="s">
        <v>9</v>
      </c>
      <c r="AM12" s="481"/>
      <c r="AN12" s="171"/>
      <c r="AO12" s="210">
        <f>AR12*AP12</f>
        <v>28</v>
      </c>
      <c r="AP12" s="211">
        <v>4</v>
      </c>
      <c r="AQ12" s="178" t="s">
        <v>29</v>
      </c>
      <c r="AR12" s="220">
        <f>6!C36</f>
        <v>7</v>
      </c>
      <c r="AS12" s="443" t="s">
        <v>9</v>
      </c>
      <c r="AT12" s="444"/>
      <c r="AU12" s="196"/>
      <c r="AV12" s="210">
        <f>AY12*AW12</f>
        <v>36</v>
      </c>
      <c r="AW12" s="211">
        <v>4</v>
      </c>
      <c r="AX12" s="178" t="s">
        <v>29</v>
      </c>
      <c r="AY12" s="220">
        <f>7!C36</f>
        <v>9</v>
      </c>
      <c r="AZ12" s="443" t="s">
        <v>9</v>
      </c>
      <c r="BA12" s="444"/>
      <c r="BB12" s="196"/>
      <c r="BC12" s="210">
        <f>BF12*BD12</f>
        <v>36</v>
      </c>
      <c r="BD12" s="211">
        <v>4</v>
      </c>
      <c r="BE12" s="178" t="s">
        <v>29</v>
      </c>
      <c r="BF12" s="220">
        <f>8!C36</f>
        <v>9</v>
      </c>
      <c r="BG12" s="443" t="s">
        <v>9</v>
      </c>
      <c r="BH12" s="444"/>
      <c r="BI12" s="196"/>
      <c r="BJ12" s="210">
        <f>BM12*BK12</f>
        <v>32</v>
      </c>
      <c r="BK12" s="211">
        <v>4</v>
      </c>
      <c r="BL12" s="178" t="s">
        <v>29</v>
      </c>
      <c r="BM12" s="220">
        <f>9!C36</f>
        <v>8</v>
      </c>
      <c r="BN12" s="443" t="s">
        <v>9</v>
      </c>
      <c r="BO12" s="444"/>
      <c r="BP12" s="196"/>
      <c r="BQ12" s="210">
        <f>BT12*BR12</f>
        <v>32</v>
      </c>
      <c r="BR12" s="211">
        <v>4</v>
      </c>
      <c r="BS12" s="178" t="s">
        <v>29</v>
      </c>
      <c r="BT12" s="220">
        <f>'10'!$C$36</f>
        <v>8</v>
      </c>
      <c r="BU12" s="443" t="s">
        <v>9</v>
      </c>
      <c r="BV12" s="444"/>
      <c r="BW12" s="196"/>
      <c r="BX12" s="210">
        <f>CA12*BY12</f>
        <v>0</v>
      </c>
      <c r="BY12" s="211">
        <v>4</v>
      </c>
      <c r="BZ12" s="178" t="s">
        <v>29</v>
      </c>
      <c r="CA12" s="220">
        <f>'11'!$C$36</f>
        <v>0</v>
      </c>
      <c r="CB12" s="443" t="s">
        <v>9</v>
      </c>
      <c r="CC12" s="444"/>
      <c r="CD12" s="196"/>
      <c r="CE12" s="210">
        <f>CH12*CF12</f>
        <v>0</v>
      </c>
      <c r="CF12" s="211">
        <v>4</v>
      </c>
      <c r="CG12" s="178" t="s">
        <v>29</v>
      </c>
      <c r="CH12" s="220">
        <f>'12'!$C$36</f>
        <v>0</v>
      </c>
      <c r="CI12" s="443" t="s">
        <v>9</v>
      </c>
      <c r="CJ12" s="444"/>
      <c r="CK12" s="196"/>
      <c r="CL12" s="210">
        <f>CO12*CM12</f>
        <v>0</v>
      </c>
      <c r="CM12" s="211">
        <v>4</v>
      </c>
      <c r="CN12" s="178" t="s">
        <v>29</v>
      </c>
      <c r="CO12" s="220">
        <f>'13'!$C$36</f>
        <v>0</v>
      </c>
      <c r="CP12" s="443" t="s">
        <v>9</v>
      </c>
      <c r="CQ12" s="444"/>
      <c r="CR12" s="196"/>
      <c r="CS12" s="210">
        <f>CV12*CT12</f>
        <v>0</v>
      </c>
      <c r="CT12" s="211">
        <v>4</v>
      </c>
      <c r="CU12" s="178" t="s">
        <v>29</v>
      </c>
      <c r="CV12" s="220">
        <f>'14'!$C$36</f>
        <v>0</v>
      </c>
      <c r="CW12" s="443" t="s">
        <v>9</v>
      </c>
      <c r="CX12" s="444"/>
      <c r="CY12" s="196"/>
      <c r="CZ12" s="210">
        <f>DC12*DA12</f>
        <v>0</v>
      </c>
      <c r="DA12" s="211">
        <v>4</v>
      </c>
      <c r="DB12" s="178" t="s">
        <v>29</v>
      </c>
      <c r="DC12" s="220">
        <f>'15'!$C$36</f>
        <v>0</v>
      </c>
      <c r="DD12" s="443" t="s">
        <v>9</v>
      </c>
      <c r="DE12" s="444"/>
      <c r="DF12" s="196"/>
      <c r="DG12" s="210">
        <f>DJ12*DH12</f>
        <v>0</v>
      </c>
      <c r="DH12" s="211">
        <v>4</v>
      </c>
      <c r="DI12" s="178" t="s">
        <v>29</v>
      </c>
      <c r="DJ12" s="220">
        <f>'16'!$C$36</f>
        <v>0</v>
      </c>
      <c r="DK12" s="443" t="s">
        <v>9</v>
      </c>
      <c r="DL12" s="444"/>
      <c r="DM12" s="196"/>
      <c r="DN12" s="311">
        <f>DQ12*DO12</f>
        <v>0</v>
      </c>
      <c r="DO12" s="312">
        <v>4</v>
      </c>
      <c r="DP12" s="178" t="s">
        <v>29</v>
      </c>
      <c r="DQ12" s="220">
        <f>'17'!$C$36</f>
        <v>0</v>
      </c>
      <c r="DR12" s="443" t="s">
        <v>9</v>
      </c>
      <c r="DS12" s="444"/>
      <c r="DT12" s="196"/>
      <c r="DU12" s="311">
        <f>DX12*DV12</f>
        <v>0</v>
      </c>
      <c r="DV12" s="312">
        <v>4</v>
      </c>
      <c r="DW12" s="178" t="s">
        <v>29</v>
      </c>
      <c r="DX12" s="220">
        <f>'18'!$C$36</f>
        <v>0</v>
      </c>
      <c r="DY12" s="443" t="s">
        <v>9</v>
      </c>
      <c r="DZ12" s="444"/>
      <c r="EA12" s="196"/>
      <c r="EB12" s="46">
        <f>EE12*EC12</f>
        <v>0</v>
      </c>
      <c r="EC12" s="77">
        <v>4</v>
      </c>
      <c r="ED12" s="178" t="s">
        <v>29</v>
      </c>
      <c r="EE12" s="220">
        <f>'19'!$C$36</f>
        <v>0</v>
      </c>
      <c r="EF12" s="443" t="s">
        <v>9</v>
      </c>
      <c r="EG12" s="444"/>
      <c r="EH12" s="196"/>
      <c r="EI12" s="46">
        <f>EL12*EJ12</f>
        <v>0</v>
      </c>
      <c r="EJ12" s="77">
        <v>4</v>
      </c>
      <c r="EK12" s="178" t="s">
        <v>29</v>
      </c>
      <c r="EL12" s="220">
        <f>'20'!$C$36</f>
        <v>0</v>
      </c>
    </row>
    <row r="13" spans="1:142" ht="19.5" customHeight="1">
      <c r="A13" s="490" t="s">
        <v>8</v>
      </c>
      <c r="B13" s="491"/>
      <c r="C13" s="190"/>
      <c r="D13" s="210"/>
      <c r="E13" s="212"/>
      <c r="F13" s="179" t="s">
        <v>30</v>
      </c>
      <c r="G13" s="220">
        <f>1!C37</f>
        <v>8</v>
      </c>
      <c r="H13" s="28"/>
      <c r="I13" s="28"/>
      <c r="J13" s="490" t="s">
        <v>8</v>
      </c>
      <c r="K13" s="491"/>
      <c r="L13" s="190"/>
      <c r="M13" s="210"/>
      <c r="N13" s="212"/>
      <c r="O13" s="179" t="s">
        <v>30</v>
      </c>
      <c r="P13" s="220">
        <f>2!C37</f>
        <v>10</v>
      </c>
      <c r="Q13" s="443" t="s">
        <v>8</v>
      </c>
      <c r="R13" s="481"/>
      <c r="S13" s="190"/>
      <c r="T13" s="210"/>
      <c r="U13" s="212"/>
      <c r="V13" s="179" t="s">
        <v>30</v>
      </c>
      <c r="W13" s="220">
        <f>3!C37</f>
        <v>9</v>
      </c>
      <c r="X13" s="443" t="s">
        <v>8</v>
      </c>
      <c r="Y13" s="481"/>
      <c r="Z13" s="171"/>
      <c r="AA13" s="210"/>
      <c r="AB13" s="212"/>
      <c r="AC13" s="179" t="s">
        <v>30</v>
      </c>
      <c r="AD13" s="220">
        <f>4!C37</f>
        <v>10</v>
      </c>
      <c r="AE13" s="443" t="s">
        <v>8</v>
      </c>
      <c r="AF13" s="481"/>
      <c r="AG13" s="171"/>
      <c r="AH13" s="210"/>
      <c r="AI13" s="212"/>
      <c r="AJ13" s="179" t="s">
        <v>30</v>
      </c>
      <c r="AK13" s="220">
        <f>5!C37</f>
        <v>10</v>
      </c>
      <c r="AL13" s="443" t="s">
        <v>8</v>
      </c>
      <c r="AM13" s="481"/>
      <c r="AN13" s="171"/>
      <c r="AO13" s="210"/>
      <c r="AP13" s="212"/>
      <c r="AQ13" s="179" t="s">
        <v>30</v>
      </c>
      <c r="AR13" s="220">
        <f>6!C37</f>
        <v>7</v>
      </c>
      <c r="AS13" s="443" t="s">
        <v>8</v>
      </c>
      <c r="AT13" s="444"/>
      <c r="AU13" s="196"/>
      <c r="AV13" s="210"/>
      <c r="AW13" s="212"/>
      <c r="AX13" s="179" t="s">
        <v>30</v>
      </c>
      <c r="AY13" s="220">
        <f>7!C37</f>
        <v>9</v>
      </c>
      <c r="AZ13" s="443" t="s">
        <v>8</v>
      </c>
      <c r="BA13" s="444"/>
      <c r="BB13" s="196"/>
      <c r="BC13" s="210"/>
      <c r="BD13" s="212"/>
      <c r="BE13" s="179" t="s">
        <v>30</v>
      </c>
      <c r="BF13" s="220">
        <f>8!C37</f>
        <v>9</v>
      </c>
      <c r="BG13" s="443" t="s">
        <v>8</v>
      </c>
      <c r="BH13" s="444"/>
      <c r="BI13" s="196"/>
      <c r="BJ13" s="210"/>
      <c r="BK13" s="212"/>
      <c r="BL13" s="179" t="s">
        <v>30</v>
      </c>
      <c r="BM13" s="220">
        <f>9!C37</f>
        <v>8</v>
      </c>
      <c r="BN13" s="443" t="s">
        <v>8</v>
      </c>
      <c r="BO13" s="444"/>
      <c r="BP13" s="196"/>
      <c r="BQ13" s="210"/>
      <c r="BR13" s="212"/>
      <c r="BS13" s="179" t="s">
        <v>30</v>
      </c>
      <c r="BT13" s="220">
        <f>'10'!$C$37</f>
        <v>9</v>
      </c>
      <c r="BU13" s="443" t="s">
        <v>8</v>
      </c>
      <c r="BV13" s="444"/>
      <c r="BW13" s="196"/>
      <c r="BX13" s="210"/>
      <c r="BY13" s="212"/>
      <c r="BZ13" s="179" t="s">
        <v>30</v>
      </c>
      <c r="CA13" s="220">
        <f>'11'!$C$37</f>
        <v>0</v>
      </c>
      <c r="CB13" s="443" t="s">
        <v>8</v>
      </c>
      <c r="CC13" s="444"/>
      <c r="CD13" s="196"/>
      <c r="CE13" s="210"/>
      <c r="CF13" s="212"/>
      <c r="CG13" s="179" t="s">
        <v>30</v>
      </c>
      <c r="CH13" s="220">
        <f>'12'!$C$37</f>
        <v>0</v>
      </c>
      <c r="CI13" s="443" t="s">
        <v>8</v>
      </c>
      <c r="CJ13" s="444"/>
      <c r="CK13" s="196"/>
      <c r="CL13" s="210"/>
      <c r="CM13" s="212"/>
      <c r="CN13" s="179" t="s">
        <v>30</v>
      </c>
      <c r="CO13" s="220">
        <f>'13'!$C$37</f>
        <v>0</v>
      </c>
      <c r="CP13" s="443" t="s">
        <v>8</v>
      </c>
      <c r="CQ13" s="444"/>
      <c r="CR13" s="196"/>
      <c r="CS13" s="210"/>
      <c r="CT13" s="212"/>
      <c r="CU13" s="179" t="s">
        <v>30</v>
      </c>
      <c r="CV13" s="220">
        <f>'14'!$C$37</f>
        <v>0</v>
      </c>
      <c r="CW13" s="443" t="s">
        <v>8</v>
      </c>
      <c r="CX13" s="444"/>
      <c r="CY13" s="196"/>
      <c r="CZ13" s="210"/>
      <c r="DA13" s="212"/>
      <c r="DB13" s="179" t="s">
        <v>30</v>
      </c>
      <c r="DC13" s="220">
        <f>'15'!$C$37</f>
        <v>0</v>
      </c>
      <c r="DD13" s="443" t="s">
        <v>8</v>
      </c>
      <c r="DE13" s="444"/>
      <c r="DF13" s="196"/>
      <c r="DG13" s="210"/>
      <c r="DH13" s="212"/>
      <c r="DI13" s="179" t="s">
        <v>30</v>
      </c>
      <c r="DJ13" s="220">
        <f>'16'!$C$37</f>
        <v>0</v>
      </c>
      <c r="DK13" s="443" t="s">
        <v>8</v>
      </c>
      <c r="DL13" s="444"/>
      <c r="DM13" s="196"/>
      <c r="DN13" s="311"/>
      <c r="DO13" s="313"/>
      <c r="DP13" s="179" t="s">
        <v>30</v>
      </c>
      <c r="DQ13" s="220">
        <f>'17'!$C$37</f>
        <v>0</v>
      </c>
      <c r="DR13" s="443" t="s">
        <v>8</v>
      </c>
      <c r="DS13" s="444"/>
      <c r="DT13" s="196"/>
      <c r="DU13" s="311"/>
      <c r="DV13" s="313"/>
      <c r="DW13" s="179" t="s">
        <v>30</v>
      </c>
      <c r="DX13" s="220">
        <f>'18'!$C$37</f>
        <v>0</v>
      </c>
      <c r="DY13" s="443" t="s">
        <v>8</v>
      </c>
      <c r="DZ13" s="444"/>
      <c r="EA13" s="196"/>
      <c r="EB13" s="46"/>
      <c r="EC13" s="79"/>
      <c r="ED13" s="179" t="s">
        <v>30</v>
      </c>
      <c r="EE13" s="220">
        <f>'19'!$C$37</f>
        <v>0</v>
      </c>
      <c r="EF13" s="443" t="s">
        <v>8</v>
      </c>
      <c r="EG13" s="444"/>
      <c r="EH13" s="196"/>
      <c r="EI13" s="46"/>
      <c r="EJ13" s="79"/>
      <c r="EK13" s="179" t="s">
        <v>30</v>
      </c>
      <c r="EL13" s="220">
        <f>'20'!$C$37</f>
        <v>0</v>
      </c>
    </row>
    <row r="14" spans="1:142" ht="19.5" customHeight="1">
      <c r="A14" s="488" t="s">
        <v>10</v>
      </c>
      <c r="B14" s="489"/>
      <c r="C14" s="249"/>
      <c r="D14" s="210"/>
      <c r="E14" s="212"/>
      <c r="F14" s="179" t="s">
        <v>31</v>
      </c>
      <c r="G14" s="220">
        <f>1!C38</f>
        <v>8</v>
      </c>
      <c r="H14" s="28"/>
      <c r="I14" s="28"/>
      <c r="J14" s="488" t="s">
        <v>10</v>
      </c>
      <c r="K14" s="489"/>
      <c r="L14" s="249"/>
      <c r="M14" s="210"/>
      <c r="N14" s="212"/>
      <c r="O14" s="179" t="s">
        <v>31</v>
      </c>
      <c r="P14" s="220">
        <f>2!C38</f>
        <v>9</v>
      </c>
      <c r="Q14" s="453" t="s">
        <v>10</v>
      </c>
      <c r="R14" s="478"/>
      <c r="S14" s="249"/>
      <c r="T14" s="210"/>
      <c r="U14" s="212"/>
      <c r="V14" s="179" t="s">
        <v>31</v>
      </c>
      <c r="W14" s="220">
        <f>3!C38</f>
        <v>9</v>
      </c>
      <c r="X14" s="453" t="s">
        <v>10</v>
      </c>
      <c r="Y14" s="478"/>
      <c r="Z14" s="168"/>
      <c r="AA14" s="210"/>
      <c r="AB14" s="212"/>
      <c r="AC14" s="179" t="s">
        <v>31</v>
      </c>
      <c r="AD14" s="220">
        <f>4!C38</f>
        <v>9</v>
      </c>
      <c r="AE14" s="453" t="s">
        <v>10</v>
      </c>
      <c r="AF14" s="478"/>
      <c r="AG14" s="168"/>
      <c r="AH14" s="210"/>
      <c r="AI14" s="212"/>
      <c r="AJ14" s="179" t="s">
        <v>31</v>
      </c>
      <c r="AK14" s="220">
        <f>5!C38</f>
        <v>10</v>
      </c>
      <c r="AL14" s="453" t="s">
        <v>10</v>
      </c>
      <c r="AM14" s="478"/>
      <c r="AN14" s="168"/>
      <c r="AO14" s="210"/>
      <c r="AP14" s="212"/>
      <c r="AQ14" s="179" t="s">
        <v>31</v>
      </c>
      <c r="AR14" s="220">
        <f>6!C38</f>
        <v>7</v>
      </c>
      <c r="AS14" s="453" t="s">
        <v>10</v>
      </c>
      <c r="AT14" s="454"/>
      <c r="AU14" s="200"/>
      <c r="AV14" s="210"/>
      <c r="AW14" s="212"/>
      <c r="AX14" s="179" t="s">
        <v>31</v>
      </c>
      <c r="AY14" s="220">
        <f>7!C38</f>
        <v>8</v>
      </c>
      <c r="AZ14" s="453" t="s">
        <v>10</v>
      </c>
      <c r="BA14" s="454"/>
      <c r="BB14" s="200"/>
      <c r="BC14" s="210"/>
      <c r="BD14" s="212"/>
      <c r="BE14" s="179" t="s">
        <v>31</v>
      </c>
      <c r="BF14" s="220">
        <f>8!C38</f>
        <v>9</v>
      </c>
      <c r="BG14" s="453" t="s">
        <v>10</v>
      </c>
      <c r="BH14" s="454"/>
      <c r="BI14" s="200"/>
      <c r="BJ14" s="210"/>
      <c r="BK14" s="212"/>
      <c r="BL14" s="179" t="s">
        <v>31</v>
      </c>
      <c r="BM14" s="220">
        <f>9!C38</f>
        <v>8</v>
      </c>
      <c r="BN14" s="453" t="s">
        <v>10</v>
      </c>
      <c r="BO14" s="454"/>
      <c r="BP14" s="200"/>
      <c r="BQ14" s="210"/>
      <c r="BR14" s="212"/>
      <c r="BS14" s="179" t="s">
        <v>31</v>
      </c>
      <c r="BT14" s="220">
        <f>'10'!$C$38</f>
        <v>9</v>
      </c>
      <c r="BU14" s="453" t="s">
        <v>10</v>
      </c>
      <c r="BV14" s="454"/>
      <c r="BW14" s="200"/>
      <c r="BX14" s="210"/>
      <c r="BY14" s="212"/>
      <c r="BZ14" s="179" t="s">
        <v>31</v>
      </c>
      <c r="CA14" s="220">
        <f>'11'!$C$38</f>
        <v>0</v>
      </c>
      <c r="CB14" s="453" t="s">
        <v>10</v>
      </c>
      <c r="CC14" s="454"/>
      <c r="CD14" s="200"/>
      <c r="CE14" s="210"/>
      <c r="CF14" s="212"/>
      <c r="CG14" s="179" t="s">
        <v>31</v>
      </c>
      <c r="CH14" s="220">
        <f>'12'!$C$38</f>
        <v>0</v>
      </c>
      <c r="CI14" s="453" t="s">
        <v>10</v>
      </c>
      <c r="CJ14" s="454"/>
      <c r="CK14" s="200"/>
      <c r="CL14" s="210"/>
      <c r="CM14" s="212"/>
      <c r="CN14" s="179" t="s">
        <v>31</v>
      </c>
      <c r="CO14" s="220">
        <f>'13'!$C$38</f>
        <v>0</v>
      </c>
      <c r="CP14" s="453" t="s">
        <v>10</v>
      </c>
      <c r="CQ14" s="454"/>
      <c r="CR14" s="200"/>
      <c r="CS14" s="210"/>
      <c r="CT14" s="212"/>
      <c r="CU14" s="179" t="s">
        <v>31</v>
      </c>
      <c r="CV14" s="220">
        <f>'14'!$C$38</f>
        <v>0</v>
      </c>
      <c r="CW14" s="453" t="s">
        <v>10</v>
      </c>
      <c r="CX14" s="454"/>
      <c r="CY14" s="200"/>
      <c r="CZ14" s="210"/>
      <c r="DA14" s="212"/>
      <c r="DB14" s="179" t="s">
        <v>31</v>
      </c>
      <c r="DC14" s="220">
        <f>'15'!$C$38</f>
        <v>0</v>
      </c>
      <c r="DD14" s="453" t="s">
        <v>10</v>
      </c>
      <c r="DE14" s="454"/>
      <c r="DF14" s="200"/>
      <c r="DG14" s="210"/>
      <c r="DH14" s="212"/>
      <c r="DI14" s="179" t="s">
        <v>31</v>
      </c>
      <c r="DJ14" s="220">
        <f>'16'!$C$38</f>
        <v>0</v>
      </c>
      <c r="DK14" s="453" t="s">
        <v>10</v>
      </c>
      <c r="DL14" s="454"/>
      <c r="DM14" s="200"/>
      <c r="DN14" s="311"/>
      <c r="DO14" s="313"/>
      <c r="DP14" s="179" t="s">
        <v>31</v>
      </c>
      <c r="DQ14" s="220">
        <f>'17'!$C$38</f>
        <v>0</v>
      </c>
      <c r="DR14" s="453" t="s">
        <v>10</v>
      </c>
      <c r="DS14" s="454"/>
      <c r="DT14" s="200"/>
      <c r="DU14" s="311"/>
      <c r="DV14" s="313"/>
      <c r="DW14" s="179" t="s">
        <v>31</v>
      </c>
      <c r="DX14" s="220">
        <f>'18'!$C$38</f>
        <v>0</v>
      </c>
      <c r="DY14" s="453" t="s">
        <v>10</v>
      </c>
      <c r="DZ14" s="454"/>
      <c r="EA14" s="200"/>
      <c r="EB14" s="46"/>
      <c r="EC14" s="79"/>
      <c r="ED14" s="179" t="s">
        <v>31</v>
      </c>
      <c r="EE14" s="220">
        <f>'19'!$C$38</f>
        <v>0</v>
      </c>
      <c r="EF14" s="453" t="s">
        <v>10</v>
      </c>
      <c r="EG14" s="454"/>
      <c r="EH14" s="200"/>
      <c r="EI14" s="46"/>
      <c r="EJ14" s="79"/>
      <c r="EK14" s="179" t="s">
        <v>31</v>
      </c>
      <c r="EL14" s="220">
        <f>'20'!$C$38</f>
        <v>0</v>
      </c>
    </row>
    <row r="15" spans="1:142" ht="23.25" customHeight="1">
      <c r="A15" s="447" t="s">
        <v>90</v>
      </c>
      <c r="B15" s="448"/>
      <c r="C15" s="281"/>
      <c r="D15" s="213">
        <f>(G13+G14+G15)/3*E15</f>
        <v>33.333333333333336</v>
      </c>
      <c r="E15" s="214">
        <v>4</v>
      </c>
      <c r="F15" s="179" t="s">
        <v>32</v>
      </c>
      <c r="G15" s="220">
        <f>1!C39</f>
        <v>9</v>
      </c>
      <c r="H15" s="28"/>
      <c r="I15" s="28"/>
      <c r="J15" s="447" t="s">
        <v>90</v>
      </c>
      <c r="K15" s="448"/>
      <c r="L15" s="281"/>
      <c r="M15" s="213">
        <f>(P13+P14+P15)/3*N15</f>
        <v>38.666666666666664</v>
      </c>
      <c r="N15" s="214">
        <v>4</v>
      </c>
      <c r="O15" s="179" t="s">
        <v>32</v>
      </c>
      <c r="P15" s="220">
        <f>2!C39</f>
        <v>10</v>
      </c>
      <c r="Q15" s="447" t="s">
        <v>90</v>
      </c>
      <c r="R15" s="448"/>
      <c r="S15" s="281"/>
      <c r="T15" s="213">
        <f>(W13+W14+W15)/3*U15</f>
        <v>36</v>
      </c>
      <c r="U15" s="214">
        <v>4</v>
      </c>
      <c r="V15" s="179" t="s">
        <v>32</v>
      </c>
      <c r="W15" s="220">
        <f>3!C39</f>
        <v>9</v>
      </c>
      <c r="X15" s="447" t="s">
        <v>90</v>
      </c>
      <c r="Y15" s="448"/>
      <c r="Z15" s="281"/>
      <c r="AA15" s="213">
        <f>(AD13+AD14+AD15)/3*AB15</f>
        <v>38.666666666666664</v>
      </c>
      <c r="AB15" s="214">
        <v>4</v>
      </c>
      <c r="AC15" s="179" t="s">
        <v>32</v>
      </c>
      <c r="AD15" s="220">
        <f>4!C39</f>
        <v>10</v>
      </c>
      <c r="AE15" s="447" t="s">
        <v>90</v>
      </c>
      <c r="AF15" s="448"/>
      <c r="AG15" s="281"/>
      <c r="AH15" s="213">
        <f>(AK13+AK14+AK15)/3*AI15</f>
        <v>40</v>
      </c>
      <c r="AI15" s="214">
        <v>4</v>
      </c>
      <c r="AJ15" s="179" t="s">
        <v>32</v>
      </c>
      <c r="AK15" s="220">
        <f>5!C39</f>
        <v>10</v>
      </c>
      <c r="AL15" s="447" t="s">
        <v>90</v>
      </c>
      <c r="AM15" s="448"/>
      <c r="AN15" s="281"/>
      <c r="AO15" s="213">
        <f>(AR13+AR14+AR15)/3*AP15</f>
        <v>32</v>
      </c>
      <c r="AP15" s="214">
        <v>4</v>
      </c>
      <c r="AQ15" s="179" t="s">
        <v>32</v>
      </c>
      <c r="AR15" s="220">
        <f>6!C39</f>
        <v>10</v>
      </c>
      <c r="AS15" s="447" t="s">
        <v>90</v>
      </c>
      <c r="AT15" s="448"/>
      <c r="AU15" s="281"/>
      <c r="AV15" s="213">
        <f>(AY13+AY14+AY15)/3*AW15</f>
        <v>36</v>
      </c>
      <c r="AW15" s="214">
        <v>4</v>
      </c>
      <c r="AX15" s="179" t="s">
        <v>32</v>
      </c>
      <c r="AY15" s="220">
        <f>7!C39</f>
        <v>10</v>
      </c>
      <c r="AZ15" s="447" t="s">
        <v>90</v>
      </c>
      <c r="BA15" s="448"/>
      <c r="BB15" s="281"/>
      <c r="BC15" s="213">
        <f>(BF13+BF14+BF15)/3*BD15</f>
        <v>37.333333333333336</v>
      </c>
      <c r="BD15" s="214">
        <v>4</v>
      </c>
      <c r="BE15" s="179" t="s">
        <v>32</v>
      </c>
      <c r="BF15" s="220">
        <f>8!C39</f>
        <v>10</v>
      </c>
      <c r="BG15" s="447" t="s">
        <v>90</v>
      </c>
      <c r="BH15" s="448"/>
      <c r="BI15" s="281"/>
      <c r="BJ15" s="213">
        <f>(BM13+BM14+BM15)/3*BK15</f>
        <v>33.333333333333336</v>
      </c>
      <c r="BK15" s="214">
        <v>4</v>
      </c>
      <c r="BL15" s="179" t="s">
        <v>32</v>
      </c>
      <c r="BM15" s="220">
        <f>9!C39</f>
        <v>9</v>
      </c>
      <c r="BN15" s="447" t="s">
        <v>90</v>
      </c>
      <c r="BO15" s="448"/>
      <c r="BP15" s="281"/>
      <c r="BQ15" s="213">
        <f>(BT13+BT14+BT15)/3*BR15</f>
        <v>36</v>
      </c>
      <c r="BR15" s="214">
        <v>4</v>
      </c>
      <c r="BS15" s="179" t="s">
        <v>32</v>
      </c>
      <c r="BT15" s="220">
        <f>'10'!$C$39</f>
        <v>9</v>
      </c>
      <c r="BU15" s="447" t="s">
        <v>90</v>
      </c>
      <c r="BV15" s="448"/>
      <c r="BW15" s="281"/>
      <c r="BX15" s="213">
        <f>(CA13+CA14+CA15)/3*BY15</f>
        <v>0</v>
      </c>
      <c r="BY15" s="214">
        <v>4</v>
      </c>
      <c r="BZ15" s="179" t="s">
        <v>32</v>
      </c>
      <c r="CA15" s="220">
        <f>'11'!$C$39</f>
        <v>0</v>
      </c>
      <c r="CB15" s="447" t="s">
        <v>90</v>
      </c>
      <c r="CC15" s="448"/>
      <c r="CD15" s="281"/>
      <c r="CE15" s="213">
        <f>(CH13+CH14+CH15)/3*CF15</f>
        <v>0</v>
      </c>
      <c r="CF15" s="214">
        <v>4</v>
      </c>
      <c r="CG15" s="179" t="s">
        <v>32</v>
      </c>
      <c r="CH15" s="220">
        <f>'12'!$C$39</f>
        <v>0</v>
      </c>
      <c r="CI15" s="447" t="s">
        <v>90</v>
      </c>
      <c r="CJ15" s="448"/>
      <c r="CK15" s="281"/>
      <c r="CL15" s="213" t="e">
        <f>(CO13+CO14+CO15)/3*CM15</f>
        <v>#VALUE!</v>
      </c>
      <c r="CM15" s="472" t="s">
        <v>32</v>
      </c>
      <c r="CN15" s="473"/>
      <c r="CO15" s="220">
        <f>'13'!$C$39</f>
        <v>0</v>
      </c>
      <c r="CP15" s="447" t="s">
        <v>90</v>
      </c>
      <c r="CQ15" s="448"/>
      <c r="CR15" s="281"/>
      <c r="CS15" s="213" t="e">
        <f>(CV13+CV14+CV15)/3*CT15</f>
        <v>#VALUE!</v>
      </c>
      <c r="CT15" s="472" t="s">
        <v>32</v>
      </c>
      <c r="CU15" s="473"/>
      <c r="CV15" s="220">
        <f>'14'!$C$39</f>
        <v>0</v>
      </c>
      <c r="CW15" s="447" t="s">
        <v>90</v>
      </c>
      <c r="CX15" s="448"/>
      <c r="CY15" s="281"/>
      <c r="CZ15" s="213" t="e">
        <f>(DC13+DC14+DC15)/3*DA15</f>
        <v>#VALUE!</v>
      </c>
      <c r="DA15" s="472" t="s">
        <v>32</v>
      </c>
      <c r="DB15" s="473"/>
      <c r="DC15" s="220">
        <f>'15'!$C$39</f>
        <v>0</v>
      </c>
      <c r="DD15" s="447" t="s">
        <v>90</v>
      </c>
      <c r="DE15" s="448"/>
      <c r="DF15" s="281"/>
      <c r="DG15" s="213" t="e">
        <f>(DJ13+DJ14+DJ15)/3*DH15</f>
        <v>#VALUE!</v>
      </c>
      <c r="DH15" s="472" t="s">
        <v>32</v>
      </c>
      <c r="DI15" s="473"/>
      <c r="DJ15" s="220">
        <f>'16'!$C$39</f>
        <v>0</v>
      </c>
      <c r="DK15" s="447" t="s">
        <v>90</v>
      </c>
      <c r="DL15" s="448"/>
      <c r="DM15" s="281"/>
      <c r="DN15" s="314">
        <f>(DQ13+DQ14+DQ15)/3*DO15</f>
        <v>0</v>
      </c>
      <c r="DO15" s="315">
        <v>4</v>
      </c>
      <c r="DP15" s="179" t="s">
        <v>32</v>
      </c>
      <c r="DQ15" s="220">
        <f>'17'!$C$39</f>
        <v>0</v>
      </c>
      <c r="DR15" s="447" t="s">
        <v>90</v>
      </c>
      <c r="DS15" s="448"/>
      <c r="DT15" s="281"/>
      <c r="DU15" s="314">
        <f>(DX13+DX14+DX15)/3*DV15</f>
        <v>0</v>
      </c>
      <c r="DV15" s="315">
        <v>4</v>
      </c>
      <c r="DW15" s="179" t="s">
        <v>32</v>
      </c>
      <c r="DX15" s="220">
        <f>'18'!$C$39</f>
        <v>0</v>
      </c>
      <c r="DY15" s="447" t="s">
        <v>90</v>
      </c>
      <c r="DZ15" s="448"/>
      <c r="EA15" s="281"/>
      <c r="EB15" s="180">
        <f>(EE13+EE14+EE15)/3*EC15</f>
        <v>0</v>
      </c>
      <c r="EC15" s="81">
        <v>4</v>
      </c>
      <c r="ED15" s="179" t="s">
        <v>32</v>
      </c>
      <c r="EE15" s="220">
        <f>'19'!$C$39</f>
        <v>0</v>
      </c>
      <c r="EF15" s="447" t="s">
        <v>90</v>
      </c>
      <c r="EG15" s="448"/>
      <c r="EH15" s="281"/>
      <c r="EI15" s="180">
        <f>(EL13+EL14+EL15)/3*EJ15</f>
        <v>0</v>
      </c>
      <c r="EJ15" s="81">
        <v>4</v>
      </c>
      <c r="EK15" s="179" t="s">
        <v>32</v>
      </c>
      <c r="EL15" s="220">
        <f>'20'!$C$39</f>
        <v>0</v>
      </c>
    </row>
    <row r="16" spans="1:142" ht="24.75" customHeight="1">
      <c r="A16" s="447" t="s">
        <v>44</v>
      </c>
      <c r="B16" s="448"/>
      <c r="C16" s="190"/>
      <c r="D16" s="215">
        <f>E16*G16</f>
        <v>27</v>
      </c>
      <c r="E16" s="216">
        <v>3</v>
      </c>
      <c r="F16" s="181" t="s">
        <v>33</v>
      </c>
      <c r="G16" s="220">
        <f>1!C40</f>
        <v>9</v>
      </c>
      <c r="H16" s="28"/>
      <c r="I16" s="28"/>
      <c r="J16" s="447" t="s">
        <v>44</v>
      </c>
      <c r="K16" s="448"/>
      <c r="L16" s="190"/>
      <c r="M16" s="215">
        <f>N16*P16</f>
        <v>24</v>
      </c>
      <c r="N16" s="216">
        <v>3</v>
      </c>
      <c r="O16" s="181" t="s">
        <v>33</v>
      </c>
      <c r="P16" s="220">
        <f>2!C40</f>
        <v>8</v>
      </c>
      <c r="Q16" s="449" t="s">
        <v>44</v>
      </c>
      <c r="R16" s="483"/>
      <c r="S16" s="190"/>
      <c r="T16" s="215">
        <f>U16*W16</f>
        <v>24</v>
      </c>
      <c r="U16" s="216">
        <v>3</v>
      </c>
      <c r="V16" s="181" t="s">
        <v>33</v>
      </c>
      <c r="W16" s="220">
        <f>3!C40</f>
        <v>8</v>
      </c>
      <c r="X16" s="449" t="s">
        <v>44</v>
      </c>
      <c r="Y16" s="483"/>
      <c r="Z16" s="171"/>
      <c r="AA16" s="215">
        <f>AB16*AD16</f>
        <v>27</v>
      </c>
      <c r="AB16" s="216">
        <v>3</v>
      </c>
      <c r="AC16" s="181" t="s">
        <v>33</v>
      </c>
      <c r="AD16" s="220">
        <f>4!C40</f>
        <v>9</v>
      </c>
      <c r="AE16" s="449" t="s">
        <v>44</v>
      </c>
      <c r="AF16" s="483"/>
      <c r="AG16" s="171"/>
      <c r="AH16" s="215">
        <f>AI16*AK16</f>
        <v>24</v>
      </c>
      <c r="AI16" s="216">
        <v>3</v>
      </c>
      <c r="AJ16" s="181" t="s">
        <v>33</v>
      </c>
      <c r="AK16" s="220">
        <f>5!C40</f>
        <v>8</v>
      </c>
      <c r="AL16" s="449" t="s">
        <v>44</v>
      </c>
      <c r="AM16" s="483"/>
      <c r="AN16" s="171"/>
      <c r="AO16" s="215">
        <f>AP16*AR16</f>
        <v>24</v>
      </c>
      <c r="AP16" s="216">
        <v>3</v>
      </c>
      <c r="AQ16" s="181" t="s">
        <v>33</v>
      </c>
      <c r="AR16" s="220">
        <f>6!C40</f>
        <v>8</v>
      </c>
      <c r="AS16" s="449" t="s">
        <v>44</v>
      </c>
      <c r="AT16" s="450"/>
      <c r="AU16" s="196"/>
      <c r="AV16" s="215">
        <f>AW16*AY16</f>
        <v>24</v>
      </c>
      <c r="AW16" s="216">
        <v>3</v>
      </c>
      <c r="AX16" s="181" t="s">
        <v>33</v>
      </c>
      <c r="AY16" s="220">
        <f>7!C40</f>
        <v>8</v>
      </c>
      <c r="AZ16" s="449" t="s">
        <v>44</v>
      </c>
      <c r="BA16" s="450"/>
      <c r="BB16" s="196"/>
      <c r="BC16" s="215">
        <f>BD16*BF16</f>
        <v>27</v>
      </c>
      <c r="BD16" s="216">
        <v>3</v>
      </c>
      <c r="BE16" s="181" t="s">
        <v>33</v>
      </c>
      <c r="BF16" s="220">
        <f>8!C40</f>
        <v>9</v>
      </c>
      <c r="BG16" s="449" t="s">
        <v>44</v>
      </c>
      <c r="BH16" s="450"/>
      <c r="BI16" s="196"/>
      <c r="BJ16" s="215">
        <f>BK16*BM16</f>
        <v>27</v>
      </c>
      <c r="BK16" s="216">
        <v>3</v>
      </c>
      <c r="BL16" s="181" t="s">
        <v>33</v>
      </c>
      <c r="BM16" s="220">
        <f>9!C40</f>
        <v>9</v>
      </c>
      <c r="BN16" s="449" t="s">
        <v>44</v>
      </c>
      <c r="BO16" s="450"/>
      <c r="BP16" s="196"/>
      <c r="BQ16" s="215">
        <f>BR16*BT16</f>
        <v>24</v>
      </c>
      <c r="BR16" s="216">
        <v>3</v>
      </c>
      <c r="BS16" s="181" t="s">
        <v>33</v>
      </c>
      <c r="BT16" s="220">
        <f>'10'!$C$40</f>
        <v>8</v>
      </c>
      <c r="BU16" s="449" t="s">
        <v>44</v>
      </c>
      <c r="BV16" s="450"/>
      <c r="BW16" s="196"/>
      <c r="BX16" s="215">
        <f>BY16*CA16</f>
        <v>0</v>
      </c>
      <c r="BY16" s="216">
        <v>3</v>
      </c>
      <c r="BZ16" s="181" t="s">
        <v>33</v>
      </c>
      <c r="CA16" s="220">
        <f>'11'!$C$40</f>
        <v>0</v>
      </c>
      <c r="CB16" s="449" t="s">
        <v>44</v>
      </c>
      <c r="CC16" s="450"/>
      <c r="CD16" s="196"/>
      <c r="CE16" s="215">
        <f>CF16*CH16</f>
        <v>0</v>
      </c>
      <c r="CF16" s="216">
        <v>3</v>
      </c>
      <c r="CG16" s="181" t="s">
        <v>33</v>
      </c>
      <c r="CH16" s="220">
        <f>'12'!$C$40</f>
        <v>0</v>
      </c>
      <c r="CI16" s="449" t="s">
        <v>44</v>
      </c>
      <c r="CJ16" s="450"/>
      <c r="CK16" s="196"/>
      <c r="CL16" s="215">
        <f>CM16*CO16</f>
        <v>0</v>
      </c>
      <c r="CM16" s="216">
        <v>3</v>
      </c>
      <c r="CN16" s="181" t="s">
        <v>33</v>
      </c>
      <c r="CO16" s="220">
        <f>'13'!$C$40</f>
        <v>0</v>
      </c>
      <c r="CP16" s="449" t="s">
        <v>44</v>
      </c>
      <c r="CQ16" s="450"/>
      <c r="CR16" s="196"/>
      <c r="CS16" s="215">
        <f>CT16*CV16</f>
        <v>0</v>
      </c>
      <c r="CT16" s="216">
        <v>3</v>
      </c>
      <c r="CU16" s="181" t="s">
        <v>33</v>
      </c>
      <c r="CV16" s="220">
        <f>'14'!$C$40</f>
        <v>0</v>
      </c>
      <c r="CW16" s="449" t="s">
        <v>44</v>
      </c>
      <c r="CX16" s="450"/>
      <c r="CY16" s="196"/>
      <c r="CZ16" s="215">
        <f>DA16*DC16</f>
        <v>0</v>
      </c>
      <c r="DA16" s="216">
        <v>3</v>
      </c>
      <c r="DB16" s="181" t="s">
        <v>33</v>
      </c>
      <c r="DC16" s="220">
        <f>'15'!$C$40</f>
        <v>0</v>
      </c>
      <c r="DD16" s="449" t="s">
        <v>44</v>
      </c>
      <c r="DE16" s="450"/>
      <c r="DF16" s="196"/>
      <c r="DG16" s="215">
        <f>DH16*DJ16</f>
        <v>0</v>
      </c>
      <c r="DH16" s="216">
        <v>3</v>
      </c>
      <c r="DI16" s="181" t="s">
        <v>33</v>
      </c>
      <c r="DJ16" s="220">
        <f>'16'!$C$40</f>
        <v>0</v>
      </c>
      <c r="DK16" s="449" t="s">
        <v>44</v>
      </c>
      <c r="DL16" s="450"/>
      <c r="DM16" s="196"/>
      <c r="DN16" s="311">
        <f>DO16*DQ16</f>
        <v>0</v>
      </c>
      <c r="DO16" s="316">
        <v>3</v>
      </c>
      <c r="DP16" s="181" t="s">
        <v>33</v>
      </c>
      <c r="DQ16" s="220">
        <f>'17'!$C$40</f>
        <v>0</v>
      </c>
      <c r="DR16" s="449" t="s">
        <v>44</v>
      </c>
      <c r="DS16" s="450"/>
      <c r="DT16" s="196"/>
      <c r="DU16" s="311">
        <f>DV16*DX16</f>
        <v>0</v>
      </c>
      <c r="DV16" s="316">
        <v>3</v>
      </c>
      <c r="DW16" s="181" t="s">
        <v>33</v>
      </c>
      <c r="DX16" s="220">
        <f>'18'!$C$40</f>
        <v>0</v>
      </c>
      <c r="DY16" s="449" t="s">
        <v>44</v>
      </c>
      <c r="DZ16" s="450"/>
      <c r="EA16" s="196"/>
      <c r="EB16" s="46">
        <f>EC16*EE16</f>
        <v>0</v>
      </c>
      <c r="EC16" s="82">
        <v>3</v>
      </c>
      <c r="ED16" s="181" t="s">
        <v>33</v>
      </c>
      <c r="EE16" s="220">
        <f>'19'!$C$40</f>
        <v>0</v>
      </c>
      <c r="EF16" s="449" t="s">
        <v>44</v>
      </c>
      <c r="EG16" s="450"/>
      <c r="EH16" s="196"/>
      <c r="EI16" s="46">
        <f>EJ16*EL16</f>
        <v>0</v>
      </c>
      <c r="EJ16" s="82">
        <v>3</v>
      </c>
      <c r="EK16" s="181" t="s">
        <v>33</v>
      </c>
      <c r="EL16" s="220">
        <f>'20'!$C$40</f>
        <v>0</v>
      </c>
    </row>
    <row r="17" spans="1:142" ht="26.25" customHeight="1">
      <c r="A17" s="492" t="s">
        <v>45</v>
      </c>
      <c r="B17" s="493"/>
      <c r="C17" s="190"/>
      <c r="D17" s="210">
        <f>E17*G17</f>
        <v>10</v>
      </c>
      <c r="E17" s="217">
        <v>1</v>
      </c>
      <c r="F17" s="182" t="s">
        <v>34</v>
      </c>
      <c r="G17" s="220">
        <f>1!C41</f>
        <v>10</v>
      </c>
      <c r="H17" s="28"/>
      <c r="I17" s="28"/>
      <c r="J17" s="492" t="s">
        <v>45</v>
      </c>
      <c r="K17" s="493"/>
      <c r="L17" s="190"/>
      <c r="M17" s="210">
        <f>N17*P17</f>
        <v>8</v>
      </c>
      <c r="N17" s="217">
        <v>1</v>
      </c>
      <c r="O17" s="182" t="s">
        <v>34</v>
      </c>
      <c r="P17" s="220">
        <f>2!C41</f>
        <v>8</v>
      </c>
      <c r="Q17" s="451" t="s">
        <v>45</v>
      </c>
      <c r="R17" s="484"/>
      <c r="S17" s="190"/>
      <c r="T17" s="210">
        <f>U17*W17</f>
        <v>9</v>
      </c>
      <c r="U17" s="217">
        <v>1</v>
      </c>
      <c r="V17" s="182" t="s">
        <v>34</v>
      </c>
      <c r="W17" s="220">
        <f>3!C41</f>
        <v>9</v>
      </c>
      <c r="X17" s="451" t="s">
        <v>45</v>
      </c>
      <c r="Y17" s="484"/>
      <c r="Z17" s="171"/>
      <c r="AA17" s="210">
        <f>AB17*AD17</f>
        <v>10</v>
      </c>
      <c r="AB17" s="217">
        <v>1</v>
      </c>
      <c r="AC17" s="182" t="s">
        <v>34</v>
      </c>
      <c r="AD17" s="220">
        <f>4!C41</f>
        <v>10</v>
      </c>
      <c r="AE17" s="451" t="s">
        <v>45</v>
      </c>
      <c r="AF17" s="484"/>
      <c r="AG17" s="171"/>
      <c r="AH17" s="210">
        <f>AI17*AK17</f>
        <v>8</v>
      </c>
      <c r="AI17" s="217">
        <v>1</v>
      </c>
      <c r="AJ17" s="182" t="s">
        <v>34</v>
      </c>
      <c r="AK17" s="220">
        <f>5!C41</f>
        <v>8</v>
      </c>
      <c r="AL17" s="451" t="s">
        <v>45</v>
      </c>
      <c r="AM17" s="484"/>
      <c r="AN17" s="171"/>
      <c r="AO17" s="210">
        <f>AP17*AR17</f>
        <v>10</v>
      </c>
      <c r="AP17" s="217">
        <v>1</v>
      </c>
      <c r="AQ17" s="182" t="s">
        <v>34</v>
      </c>
      <c r="AR17" s="220">
        <f>6!C41</f>
        <v>10</v>
      </c>
      <c r="AS17" s="451" t="s">
        <v>45</v>
      </c>
      <c r="AT17" s="452"/>
      <c r="AU17" s="196"/>
      <c r="AV17" s="210">
        <f>AW17*AY17</f>
        <v>10</v>
      </c>
      <c r="AW17" s="217">
        <v>1</v>
      </c>
      <c r="AX17" s="182" t="s">
        <v>34</v>
      </c>
      <c r="AY17" s="220">
        <f>7!C41</f>
        <v>10</v>
      </c>
      <c r="AZ17" s="451" t="s">
        <v>45</v>
      </c>
      <c r="BA17" s="452"/>
      <c r="BB17" s="196"/>
      <c r="BC17" s="210">
        <f>BD17*BF17</f>
        <v>10</v>
      </c>
      <c r="BD17" s="217">
        <v>1</v>
      </c>
      <c r="BE17" s="182" t="s">
        <v>34</v>
      </c>
      <c r="BF17" s="220">
        <f>8!C41</f>
        <v>10</v>
      </c>
      <c r="BG17" s="451" t="s">
        <v>45</v>
      </c>
      <c r="BH17" s="452"/>
      <c r="BI17" s="196"/>
      <c r="BJ17" s="210">
        <f>BK17*BM17</f>
        <v>9</v>
      </c>
      <c r="BK17" s="217">
        <v>1</v>
      </c>
      <c r="BL17" s="182" t="s">
        <v>34</v>
      </c>
      <c r="BM17" s="220">
        <f>9!C41</f>
        <v>9</v>
      </c>
      <c r="BN17" s="451" t="s">
        <v>45</v>
      </c>
      <c r="BO17" s="452"/>
      <c r="BP17" s="196"/>
      <c r="BQ17" s="210">
        <f>BR17*BT17</f>
        <v>9</v>
      </c>
      <c r="BR17" s="217">
        <v>1</v>
      </c>
      <c r="BS17" s="182" t="s">
        <v>34</v>
      </c>
      <c r="BT17" s="220">
        <f>'10'!$C$41</f>
        <v>9</v>
      </c>
      <c r="BU17" s="451" t="s">
        <v>45</v>
      </c>
      <c r="BV17" s="452"/>
      <c r="BW17" s="196"/>
      <c r="BX17" s="210">
        <f>BY17*CA17</f>
        <v>0</v>
      </c>
      <c r="BY17" s="217">
        <v>1</v>
      </c>
      <c r="BZ17" s="182" t="s">
        <v>34</v>
      </c>
      <c r="CA17" s="220">
        <f>'11'!$C$41</f>
        <v>0</v>
      </c>
      <c r="CB17" s="451" t="s">
        <v>45</v>
      </c>
      <c r="CC17" s="452"/>
      <c r="CD17" s="196"/>
      <c r="CE17" s="210">
        <f>CF17*CH17</f>
        <v>0</v>
      </c>
      <c r="CF17" s="217">
        <v>1</v>
      </c>
      <c r="CG17" s="182" t="s">
        <v>34</v>
      </c>
      <c r="CH17" s="220">
        <f>'12'!$C$41</f>
        <v>0</v>
      </c>
      <c r="CI17" s="451" t="s">
        <v>45</v>
      </c>
      <c r="CJ17" s="452"/>
      <c r="CK17" s="196"/>
      <c r="CL17" s="210">
        <f>CM17*CO17</f>
        <v>0</v>
      </c>
      <c r="CM17" s="217">
        <v>1</v>
      </c>
      <c r="CN17" s="182" t="s">
        <v>34</v>
      </c>
      <c r="CO17" s="220">
        <f>'13'!$C$41</f>
        <v>0</v>
      </c>
      <c r="CP17" s="451" t="s">
        <v>45</v>
      </c>
      <c r="CQ17" s="452"/>
      <c r="CR17" s="196"/>
      <c r="CS17" s="210">
        <f>CT17*CV17</f>
        <v>0</v>
      </c>
      <c r="CT17" s="217">
        <v>1</v>
      </c>
      <c r="CU17" s="182" t="s">
        <v>34</v>
      </c>
      <c r="CV17" s="220">
        <f>'14'!$C$41</f>
        <v>0</v>
      </c>
      <c r="CW17" s="451" t="s">
        <v>45</v>
      </c>
      <c r="CX17" s="452"/>
      <c r="CY17" s="196"/>
      <c r="CZ17" s="210">
        <f>DA17*DC17</f>
        <v>0</v>
      </c>
      <c r="DA17" s="217">
        <v>1</v>
      </c>
      <c r="DB17" s="182" t="s">
        <v>34</v>
      </c>
      <c r="DC17" s="220">
        <f>'15'!$C$41</f>
        <v>0</v>
      </c>
      <c r="DD17" s="451" t="s">
        <v>45</v>
      </c>
      <c r="DE17" s="452"/>
      <c r="DF17" s="196"/>
      <c r="DG17" s="210">
        <f>DH17*DJ17</f>
        <v>0</v>
      </c>
      <c r="DH17" s="217">
        <v>1</v>
      </c>
      <c r="DI17" s="182" t="s">
        <v>34</v>
      </c>
      <c r="DJ17" s="220">
        <f>'16'!$C$41</f>
        <v>0</v>
      </c>
      <c r="DK17" s="451" t="s">
        <v>45</v>
      </c>
      <c r="DL17" s="452"/>
      <c r="DM17" s="196"/>
      <c r="DN17" s="311">
        <f>DO17*DQ17</f>
        <v>0</v>
      </c>
      <c r="DO17" s="317">
        <v>1</v>
      </c>
      <c r="DP17" s="182" t="s">
        <v>34</v>
      </c>
      <c r="DQ17" s="220">
        <f>'17'!$C$41</f>
        <v>0</v>
      </c>
      <c r="DR17" s="451" t="s">
        <v>45</v>
      </c>
      <c r="DS17" s="452"/>
      <c r="DT17" s="196"/>
      <c r="DU17" s="311">
        <f>DV17*DX17</f>
        <v>0</v>
      </c>
      <c r="DV17" s="317">
        <v>1</v>
      </c>
      <c r="DW17" s="182" t="s">
        <v>34</v>
      </c>
      <c r="DX17" s="220">
        <f>'18'!$C$41</f>
        <v>0</v>
      </c>
      <c r="DY17" s="451" t="s">
        <v>45</v>
      </c>
      <c r="DZ17" s="452"/>
      <c r="EA17" s="196"/>
      <c r="EB17" s="46">
        <f>EC17*EE17</f>
        <v>0</v>
      </c>
      <c r="EC17" s="84">
        <v>1</v>
      </c>
      <c r="ED17" s="182" t="s">
        <v>34</v>
      </c>
      <c r="EE17" s="220">
        <f>'19'!$C$41</f>
        <v>0</v>
      </c>
      <c r="EF17" s="451" t="s">
        <v>45</v>
      </c>
      <c r="EG17" s="452"/>
      <c r="EH17" s="196"/>
      <c r="EI17" s="46">
        <f>EJ17*EL17</f>
        <v>0</v>
      </c>
      <c r="EJ17" s="84">
        <v>1</v>
      </c>
      <c r="EK17" s="182" t="s">
        <v>34</v>
      </c>
      <c r="EL17" s="220">
        <f>'20'!$C$41</f>
        <v>0</v>
      </c>
    </row>
    <row r="18" spans="1:142" ht="19.5" customHeight="1">
      <c r="A18" s="490" t="s">
        <v>11</v>
      </c>
      <c r="B18" s="491"/>
      <c r="C18" s="190"/>
      <c r="D18" s="210">
        <f>E18*G18</f>
        <v>36</v>
      </c>
      <c r="E18" s="218">
        <v>4</v>
      </c>
      <c r="F18" s="179" t="s">
        <v>35</v>
      </c>
      <c r="G18" s="220">
        <f>1!C42</f>
        <v>9</v>
      </c>
      <c r="H18" s="28"/>
      <c r="I18" s="28"/>
      <c r="J18" s="490" t="s">
        <v>11</v>
      </c>
      <c r="K18" s="491"/>
      <c r="L18" s="190"/>
      <c r="M18" s="210">
        <f>N18*P18</f>
        <v>36</v>
      </c>
      <c r="N18" s="218">
        <v>4</v>
      </c>
      <c r="O18" s="179" t="s">
        <v>35</v>
      </c>
      <c r="P18" s="220">
        <f>2!C42</f>
        <v>9</v>
      </c>
      <c r="Q18" s="443" t="s">
        <v>11</v>
      </c>
      <c r="R18" s="481"/>
      <c r="S18" s="190"/>
      <c r="T18" s="210">
        <f>U18*W18</f>
        <v>36</v>
      </c>
      <c r="U18" s="218">
        <v>4</v>
      </c>
      <c r="V18" s="179" t="s">
        <v>35</v>
      </c>
      <c r="W18" s="220">
        <f>3!C42</f>
        <v>9</v>
      </c>
      <c r="X18" s="443" t="s">
        <v>11</v>
      </c>
      <c r="Y18" s="481"/>
      <c r="Z18" s="171"/>
      <c r="AA18" s="210">
        <f>AB18*AD18</f>
        <v>40</v>
      </c>
      <c r="AB18" s="218">
        <v>4</v>
      </c>
      <c r="AC18" s="179" t="s">
        <v>35</v>
      </c>
      <c r="AD18" s="220">
        <f>4!C42</f>
        <v>10</v>
      </c>
      <c r="AE18" s="443" t="s">
        <v>11</v>
      </c>
      <c r="AF18" s="481"/>
      <c r="AG18" s="171"/>
      <c r="AH18" s="210">
        <f>AI18*AK18</f>
        <v>36</v>
      </c>
      <c r="AI18" s="218">
        <v>4</v>
      </c>
      <c r="AJ18" s="179" t="s">
        <v>35</v>
      </c>
      <c r="AK18" s="220">
        <f>5!C42</f>
        <v>9</v>
      </c>
      <c r="AL18" s="443" t="s">
        <v>11</v>
      </c>
      <c r="AM18" s="481"/>
      <c r="AN18" s="171"/>
      <c r="AO18" s="210">
        <f>AP18*AR18</f>
        <v>32</v>
      </c>
      <c r="AP18" s="218">
        <v>4</v>
      </c>
      <c r="AQ18" s="179" t="s">
        <v>35</v>
      </c>
      <c r="AR18" s="220">
        <f>6!C42</f>
        <v>8</v>
      </c>
      <c r="AS18" s="443" t="s">
        <v>11</v>
      </c>
      <c r="AT18" s="444"/>
      <c r="AU18" s="196"/>
      <c r="AV18" s="210">
        <f>AW18*AY18</f>
        <v>36</v>
      </c>
      <c r="AW18" s="218">
        <v>4</v>
      </c>
      <c r="AX18" s="179" t="s">
        <v>35</v>
      </c>
      <c r="AY18" s="220">
        <f>7!C42</f>
        <v>9</v>
      </c>
      <c r="AZ18" s="443" t="s">
        <v>11</v>
      </c>
      <c r="BA18" s="444"/>
      <c r="BB18" s="196"/>
      <c r="BC18" s="210">
        <f>BD18*BF18</f>
        <v>34</v>
      </c>
      <c r="BD18" s="218">
        <v>4</v>
      </c>
      <c r="BE18" s="179" t="s">
        <v>35</v>
      </c>
      <c r="BF18" s="220">
        <f>8!C42</f>
        <v>8.5</v>
      </c>
      <c r="BG18" s="443" t="s">
        <v>11</v>
      </c>
      <c r="BH18" s="444"/>
      <c r="BI18" s="196"/>
      <c r="BJ18" s="210">
        <f>BK18*BM18</f>
        <v>32</v>
      </c>
      <c r="BK18" s="218">
        <v>4</v>
      </c>
      <c r="BL18" s="179" t="s">
        <v>35</v>
      </c>
      <c r="BM18" s="220">
        <f>9!C42</f>
        <v>8</v>
      </c>
      <c r="BN18" s="443" t="s">
        <v>11</v>
      </c>
      <c r="BO18" s="444"/>
      <c r="BP18" s="196"/>
      <c r="BQ18" s="210">
        <f>BR18*BT18</f>
        <v>40</v>
      </c>
      <c r="BR18" s="218">
        <v>4</v>
      </c>
      <c r="BS18" s="179" t="s">
        <v>35</v>
      </c>
      <c r="BT18" s="220">
        <f>'10'!$C$42</f>
        <v>10</v>
      </c>
      <c r="BU18" s="443" t="s">
        <v>11</v>
      </c>
      <c r="BV18" s="444"/>
      <c r="BW18" s="196"/>
      <c r="BX18" s="210">
        <f>BY18*CA18</f>
        <v>0</v>
      </c>
      <c r="BY18" s="218">
        <v>4</v>
      </c>
      <c r="BZ18" s="179" t="s">
        <v>35</v>
      </c>
      <c r="CA18" s="220">
        <f>'11'!$C$42</f>
        <v>0</v>
      </c>
      <c r="CB18" s="443" t="s">
        <v>11</v>
      </c>
      <c r="CC18" s="444"/>
      <c r="CD18" s="196"/>
      <c r="CE18" s="210">
        <f>CF18*CH18</f>
        <v>0</v>
      </c>
      <c r="CF18" s="218">
        <v>4</v>
      </c>
      <c r="CG18" s="179" t="s">
        <v>35</v>
      </c>
      <c r="CH18" s="220">
        <f>'12'!$C$42</f>
        <v>0</v>
      </c>
      <c r="CI18" s="443" t="s">
        <v>11</v>
      </c>
      <c r="CJ18" s="444"/>
      <c r="CK18" s="196"/>
      <c r="CL18" s="210">
        <f>CM18*CO18</f>
        <v>0</v>
      </c>
      <c r="CM18" s="218">
        <v>4</v>
      </c>
      <c r="CN18" s="179" t="s">
        <v>35</v>
      </c>
      <c r="CO18" s="220">
        <f>'13'!$C$42</f>
        <v>0</v>
      </c>
      <c r="CP18" s="443" t="s">
        <v>11</v>
      </c>
      <c r="CQ18" s="444"/>
      <c r="CR18" s="196"/>
      <c r="CS18" s="210">
        <f>CT18*CV18</f>
        <v>0</v>
      </c>
      <c r="CT18" s="218">
        <v>4</v>
      </c>
      <c r="CU18" s="179" t="s">
        <v>35</v>
      </c>
      <c r="CV18" s="220">
        <f>'14'!$C$42</f>
        <v>0</v>
      </c>
      <c r="CW18" s="443" t="s">
        <v>11</v>
      </c>
      <c r="CX18" s="444"/>
      <c r="CY18" s="196"/>
      <c r="CZ18" s="210">
        <f>DA18*DC18</f>
        <v>0</v>
      </c>
      <c r="DA18" s="218">
        <v>4</v>
      </c>
      <c r="DB18" s="179" t="s">
        <v>35</v>
      </c>
      <c r="DC18" s="220">
        <f>'15'!$C$42</f>
        <v>0</v>
      </c>
      <c r="DD18" s="443" t="s">
        <v>11</v>
      </c>
      <c r="DE18" s="444"/>
      <c r="DF18" s="196"/>
      <c r="DG18" s="210">
        <f>DH18*DJ18</f>
        <v>0</v>
      </c>
      <c r="DH18" s="218">
        <v>4</v>
      </c>
      <c r="DI18" s="179" t="s">
        <v>35</v>
      </c>
      <c r="DJ18" s="220">
        <f>'16'!$C$42</f>
        <v>0</v>
      </c>
      <c r="DK18" s="443" t="s">
        <v>11</v>
      </c>
      <c r="DL18" s="444"/>
      <c r="DM18" s="196"/>
      <c r="DN18" s="311">
        <f>DO18*DQ18</f>
        <v>0</v>
      </c>
      <c r="DO18" s="318">
        <v>4</v>
      </c>
      <c r="DP18" s="179" t="s">
        <v>35</v>
      </c>
      <c r="DQ18" s="220">
        <f>'17'!$C$42</f>
        <v>0</v>
      </c>
      <c r="DR18" s="443" t="s">
        <v>11</v>
      </c>
      <c r="DS18" s="444"/>
      <c r="DT18" s="196"/>
      <c r="DU18" s="311">
        <f>DV18*DX18</f>
        <v>0</v>
      </c>
      <c r="DV18" s="318">
        <v>4</v>
      </c>
      <c r="DW18" s="179" t="s">
        <v>35</v>
      </c>
      <c r="DX18" s="220">
        <f>'18'!$C$42</f>
        <v>0</v>
      </c>
      <c r="DY18" s="443" t="s">
        <v>11</v>
      </c>
      <c r="DZ18" s="444"/>
      <c r="EA18" s="196"/>
      <c r="EB18" s="46">
        <f>EC18*EE18</f>
        <v>0</v>
      </c>
      <c r="EC18" s="86">
        <v>4</v>
      </c>
      <c r="ED18" s="179" t="s">
        <v>35</v>
      </c>
      <c r="EE18" s="220">
        <f>'19'!$C$42</f>
        <v>0</v>
      </c>
      <c r="EF18" s="443" t="s">
        <v>11</v>
      </c>
      <c r="EG18" s="444"/>
      <c r="EH18" s="196"/>
      <c r="EI18" s="46">
        <f>EJ18*EL18</f>
        <v>0</v>
      </c>
      <c r="EJ18" s="86">
        <v>4</v>
      </c>
      <c r="EK18" s="179" t="s">
        <v>35</v>
      </c>
      <c r="EL18" s="220">
        <f>'20'!$C$42</f>
        <v>0</v>
      </c>
    </row>
    <row r="19" spans="1:142" ht="19.5" customHeight="1" thickBot="1">
      <c r="A19" s="490" t="s">
        <v>12</v>
      </c>
      <c r="B19" s="491"/>
      <c r="C19" s="190"/>
      <c r="D19" s="219">
        <f>SUM(D12:D18)</f>
        <v>142.33333333333334</v>
      </c>
      <c r="E19" s="87" t="s">
        <v>27</v>
      </c>
      <c r="F19" s="88"/>
      <c r="G19" s="221">
        <f>D19/16</f>
        <v>8.895833333333334</v>
      </c>
      <c r="H19" s="28"/>
      <c r="I19" s="28"/>
      <c r="J19" s="490" t="s">
        <v>12</v>
      </c>
      <c r="K19" s="491"/>
      <c r="L19" s="190"/>
      <c r="M19" s="219">
        <f>SUM(M12:M18)</f>
        <v>140.66666666666666</v>
      </c>
      <c r="N19" s="87" t="s">
        <v>27</v>
      </c>
      <c r="O19" s="88"/>
      <c r="P19" s="221">
        <f>M19/16</f>
        <v>8.791666666666666</v>
      </c>
      <c r="Q19" s="443" t="s">
        <v>12</v>
      </c>
      <c r="R19" s="481"/>
      <c r="S19" s="190"/>
      <c r="T19" s="219">
        <f>SUM(T12:T18)</f>
        <v>141</v>
      </c>
      <c r="U19" s="87" t="s">
        <v>27</v>
      </c>
      <c r="V19" s="88"/>
      <c r="W19" s="221">
        <f>T19/16</f>
        <v>8.8125</v>
      </c>
      <c r="X19" s="443" t="s">
        <v>12</v>
      </c>
      <c r="Y19" s="481"/>
      <c r="Z19" s="171"/>
      <c r="AA19" s="219">
        <f>SUM(AA12:AA18)</f>
        <v>147.66666666666666</v>
      </c>
      <c r="AB19" s="87" t="s">
        <v>27</v>
      </c>
      <c r="AC19" s="88"/>
      <c r="AD19" s="221">
        <f>AA19/16</f>
        <v>9.229166666666666</v>
      </c>
      <c r="AE19" s="443" t="s">
        <v>12</v>
      </c>
      <c r="AF19" s="481"/>
      <c r="AG19" s="171"/>
      <c r="AH19" s="219">
        <f>SUM(AH12:AH18)</f>
        <v>144</v>
      </c>
      <c r="AI19" s="87" t="s">
        <v>27</v>
      </c>
      <c r="AJ19" s="88"/>
      <c r="AK19" s="221">
        <f>AH19/16</f>
        <v>9</v>
      </c>
      <c r="AL19" s="443" t="s">
        <v>12</v>
      </c>
      <c r="AM19" s="481"/>
      <c r="AN19" s="171"/>
      <c r="AO19" s="219">
        <f>SUM(AO12:AO18)</f>
        <v>126</v>
      </c>
      <c r="AP19" s="87" t="s">
        <v>27</v>
      </c>
      <c r="AQ19" s="88"/>
      <c r="AR19" s="221">
        <f>AO19/16</f>
        <v>7.875</v>
      </c>
      <c r="AS19" s="443" t="s">
        <v>12</v>
      </c>
      <c r="AT19" s="444"/>
      <c r="AU19" s="196"/>
      <c r="AV19" s="219">
        <f>SUM(AV12:AV18)</f>
        <v>142</v>
      </c>
      <c r="AW19" s="87" t="s">
        <v>27</v>
      </c>
      <c r="AX19" s="88"/>
      <c r="AY19" s="221">
        <f>AV19/16</f>
        <v>8.875</v>
      </c>
      <c r="AZ19" s="443" t="s">
        <v>12</v>
      </c>
      <c r="BA19" s="444"/>
      <c r="BB19" s="196"/>
      <c r="BC19" s="219">
        <f>SUM(BC12:BC18)</f>
        <v>144.33333333333334</v>
      </c>
      <c r="BD19" s="87" t="s">
        <v>27</v>
      </c>
      <c r="BE19" s="88"/>
      <c r="BF19" s="221">
        <f>BC19/16</f>
        <v>9.020833333333334</v>
      </c>
      <c r="BG19" s="443" t="s">
        <v>12</v>
      </c>
      <c r="BH19" s="444"/>
      <c r="BI19" s="196"/>
      <c r="BJ19" s="219">
        <f>SUM(BJ12:BJ18)</f>
        <v>133.33333333333334</v>
      </c>
      <c r="BK19" s="87" t="s">
        <v>27</v>
      </c>
      <c r="BL19" s="88"/>
      <c r="BM19" s="221">
        <f>BJ19/16</f>
        <v>8.333333333333334</v>
      </c>
      <c r="BN19" s="443" t="s">
        <v>12</v>
      </c>
      <c r="BO19" s="444"/>
      <c r="BP19" s="196"/>
      <c r="BQ19" s="219">
        <f>SUM(BQ12:BQ18)</f>
        <v>141</v>
      </c>
      <c r="BR19" s="87" t="s">
        <v>27</v>
      </c>
      <c r="BS19" s="88"/>
      <c r="BT19" s="221">
        <f>BQ19/16</f>
        <v>8.8125</v>
      </c>
      <c r="BU19" s="443" t="s">
        <v>12</v>
      </c>
      <c r="BV19" s="444"/>
      <c r="BW19" s="196"/>
      <c r="BX19" s="219">
        <f>SUM(BX12:BX18)</f>
        <v>0</v>
      </c>
      <c r="BY19" s="87" t="s">
        <v>27</v>
      </c>
      <c r="BZ19" s="88"/>
      <c r="CA19" s="221">
        <f>BX19/16</f>
        <v>0</v>
      </c>
      <c r="CB19" s="443" t="s">
        <v>12</v>
      </c>
      <c r="CC19" s="444"/>
      <c r="CD19" s="196"/>
      <c r="CE19" s="219">
        <f>SUM(CE12:CE18)</f>
        <v>0</v>
      </c>
      <c r="CF19" s="87" t="s">
        <v>27</v>
      </c>
      <c r="CG19" s="88"/>
      <c r="CH19" s="221">
        <f>CE19/16</f>
        <v>0</v>
      </c>
      <c r="CI19" s="443" t="s">
        <v>12</v>
      </c>
      <c r="CJ19" s="444"/>
      <c r="CK19" s="196"/>
      <c r="CL19" s="219" t="e">
        <f>SUM(CL12:CL18)</f>
        <v>#VALUE!</v>
      </c>
      <c r="CM19" s="87" t="s">
        <v>27</v>
      </c>
      <c r="CN19" s="88"/>
      <c r="CO19" s="282">
        <f>'13'!$C$43</f>
        <v>0</v>
      </c>
      <c r="CP19" s="443" t="s">
        <v>12</v>
      </c>
      <c r="CQ19" s="444"/>
      <c r="CR19" s="196"/>
      <c r="CS19" s="219" t="e">
        <f>SUM(CS12:CS18)</f>
        <v>#VALUE!</v>
      </c>
      <c r="CT19" s="87" t="s">
        <v>27</v>
      </c>
      <c r="CU19" s="88"/>
      <c r="CV19" s="282">
        <f>'14'!$C$43</f>
        <v>0</v>
      </c>
      <c r="CW19" s="443" t="s">
        <v>12</v>
      </c>
      <c r="CX19" s="444"/>
      <c r="CY19" s="196"/>
      <c r="CZ19" s="219" t="e">
        <f>SUM(CZ12:CZ18)</f>
        <v>#VALUE!</v>
      </c>
      <c r="DA19" s="87" t="s">
        <v>27</v>
      </c>
      <c r="DB19" s="88"/>
      <c r="DC19" s="282">
        <f>'15'!$C$43</f>
        <v>0</v>
      </c>
      <c r="DD19" s="443" t="s">
        <v>12</v>
      </c>
      <c r="DE19" s="444"/>
      <c r="DF19" s="196"/>
      <c r="DG19" s="219" t="e">
        <f>SUM(DG12:DG18)</f>
        <v>#VALUE!</v>
      </c>
      <c r="DH19" s="87" t="s">
        <v>27</v>
      </c>
      <c r="DI19" s="88"/>
      <c r="DJ19" s="282">
        <f>'16'!$C$43</f>
        <v>0</v>
      </c>
      <c r="DK19" s="443" t="s">
        <v>12</v>
      </c>
      <c r="DL19" s="444"/>
      <c r="DM19" s="196"/>
      <c r="DN19" s="319">
        <f>SUM(DN12:DN18)</f>
        <v>0</v>
      </c>
      <c r="DO19" s="87" t="s">
        <v>27</v>
      </c>
      <c r="DP19" s="88"/>
      <c r="DQ19" s="282">
        <f>'17'!$C$43</f>
        <v>0</v>
      </c>
      <c r="DR19" s="443" t="s">
        <v>12</v>
      </c>
      <c r="DS19" s="444"/>
      <c r="DT19" s="196"/>
      <c r="DU19" s="319">
        <f>SUM(DU12:DU18)</f>
        <v>0</v>
      </c>
      <c r="DV19" s="87" t="s">
        <v>27</v>
      </c>
      <c r="DW19" s="88"/>
      <c r="DX19" s="282">
        <f>'18'!$C$43</f>
        <v>0</v>
      </c>
      <c r="DY19" s="443" t="s">
        <v>12</v>
      </c>
      <c r="DZ19" s="444"/>
      <c r="EA19" s="196"/>
      <c r="EB19" s="183">
        <f>SUM(EB12:EB18)</f>
        <v>0</v>
      </c>
      <c r="EC19" s="87" t="s">
        <v>27</v>
      </c>
      <c r="ED19" s="88"/>
      <c r="EE19" s="282">
        <f>'19'!$C$43</f>
        <v>0</v>
      </c>
      <c r="EF19" s="443" t="s">
        <v>12</v>
      </c>
      <c r="EG19" s="444"/>
      <c r="EH19" s="196"/>
      <c r="EI19" s="183">
        <f>SUM(EI12:EI18)</f>
        <v>0</v>
      </c>
      <c r="EJ19" s="87" t="s">
        <v>27</v>
      </c>
      <c r="EK19" s="88"/>
      <c r="EL19" s="282">
        <f>'20'!$C$43</f>
        <v>0</v>
      </c>
    </row>
    <row r="20" spans="1:142" ht="19.5" customHeight="1" thickTop="1">
      <c r="A20" s="488" t="s">
        <v>10</v>
      </c>
      <c r="B20" s="489"/>
      <c r="C20" s="250"/>
      <c r="D20" s="28"/>
      <c r="E20" s="496" t="s">
        <v>36</v>
      </c>
      <c r="F20" s="497"/>
      <c r="G20" s="220">
        <f>1!C44</f>
        <v>159</v>
      </c>
      <c r="H20" s="28"/>
      <c r="I20" s="28"/>
      <c r="J20" s="488" t="s">
        <v>10</v>
      </c>
      <c r="K20" s="489"/>
      <c r="L20" s="250"/>
      <c r="M20" s="28"/>
      <c r="N20" s="496" t="s">
        <v>36</v>
      </c>
      <c r="O20" s="497"/>
      <c r="P20" s="220">
        <f>2!C44</f>
        <v>164</v>
      </c>
      <c r="Q20" s="453" t="s">
        <v>10</v>
      </c>
      <c r="R20" s="478"/>
      <c r="S20" s="250"/>
      <c r="T20" s="28"/>
      <c r="U20" s="496" t="s">
        <v>36</v>
      </c>
      <c r="V20" s="497"/>
      <c r="W20" s="220">
        <f>3!C44</f>
        <v>167</v>
      </c>
      <c r="X20" s="453" t="s">
        <v>10</v>
      </c>
      <c r="Y20" s="478"/>
      <c r="Z20" s="173"/>
      <c r="AA20" s="28"/>
      <c r="AB20" s="455" t="s">
        <v>36</v>
      </c>
      <c r="AC20" s="479"/>
      <c r="AD20" s="220">
        <f>4!C44</f>
        <v>162</v>
      </c>
      <c r="AE20" s="453" t="s">
        <v>10</v>
      </c>
      <c r="AF20" s="478"/>
      <c r="AG20" s="173"/>
      <c r="AH20" s="28"/>
      <c r="AI20" s="455" t="s">
        <v>36</v>
      </c>
      <c r="AJ20" s="479"/>
      <c r="AK20" s="220">
        <f>5!C44</f>
        <v>164</v>
      </c>
      <c r="AL20" s="453" t="s">
        <v>10</v>
      </c>
      <c r="AM20" s="478"/>
      <c r="AN20" s="173"/>
      <c r="AO20" s="28"/>
      <c r="AP20" s="455" t="s">
        <v>36</v>
      </c>
      <c r="AQ20" s="479"/>
      <c r="AR20" s="220">
        <f>6!C44</f>
        <v>170</v>
      </c>
      <c r="AS20" s="453" t="s">
        <v>10</v>
      </c>
      <c r="AT20" s="454"/>
      <c r="AU20" s="206"/>
      <c r="AV20" s="28"/>
      <c r="AW20" s="455" t="s">
        <v>36</v>
      </c>
      <c r="AX20" s="456"/>
      <c r="AY20" s="220">
        <f>7!C44</f>
        <v>169</v>
      </c>
      <c r="AZ20" s="453" t="s">
        <v>10</v>
      </c>
      <c r="BA20" s="454"/>
      <c r="BB20" s="206"/>
      <c r="BC20" s="28"/>
      <c r="BD20" s="455" t="s">
        <v>36</v>
      </c>
      <c r="BE20" s="456"/>
      <c r="BF20" s="220">
        <f>8!C44</f>
        <v>165</v>
      </c>
      <c r="BG20" s="453" t="s">
        <v>10</v>
      </c>
      <c r="BH20" s="454"/>
      <c r="BI20" s="206"/>
      <c r="BJ20" s="28"/>
      <c r="BK20" s="455" t="s">
        <v>36</v>
      </c>
      <c r="BL20" s="456"/>
      <c r="BM20" s="220">
        <f>9!C44</f>
        <v>162</v>
      </c>
      <c r="BN20" s="453" t="s">
        <v>10</v>
      </c>
      <c r="BO20" s="454"/>
      <c r="BP20" s="206"/>
      <c r="BQ20" s="28"/>
      <c r="BR20" s="455" t="s">
        <v>36</v>
      </c>
      <c r="BS20" s="456"/>
      <c r="BT20" s="220">
        <f>'10'!$C$44</f>
        <v>172</v>
      </c>
      <c r="BU20" s="453" t="s">
        <v>10</v>
      </c>
      <c r="BV20" s="454"/>
      <c r="BW20" s="206"/>
      <c r="BX20" s="28"/>
      <c r="BY20" s="455" t="s">
        <v>36</v>
      </c>
      <c r="BZ20" s="456"/>
      <c r="CA20" s="220">
        <f>'11'!$C$44</f>
        <v>0</v>
      </c>
      <c r="CB20" s="453" t="s">
        <v>10</v>
      </c>
      <c r="CC20" s="454"/>
      <c r="CD20" s="206"/>
      <c r="CE20" s="28"/>
      <c r="CF20" s="455" t="s">
        <v>36</v>
      </c>
      <c r="CG20" s="456"/>
      <c r="CH20" s="220">
        <f>'12'!$C$44</f>
        <v>0</v>
      </c>
      <c r="CI20" s="453" t="s">
        <v>10</v>
      </c>
      <c r="CJ20" s="454"/>
      <c r="CK20" s="206"/>
      <c r="CL20" s="28"/>
      <c r="CM20" s="455" t="s">
        <v>36</v>
      </c>
      <c r="CN20" s="456"/>
      <c r="CO20" s="220">
        <f>'13'!$C$44</f>
        <v>0</v>
      </c>
      <c r="CP20" s="453" t="s">
        <v>10</v>
      </c>
      <c r="CQ20" s="454"/>
      <c r="CR20" s="206"/>
      <c r="CS20" s="28"/>
      <c r="CT20" s="455" t="s">
        <v>36</v>
      </c>
      <c r="CU20" s="456"/>
      <c r="CV20" s="220">
        <f>'14'!$C$44</f>
        <v>0</v>
      </c>
      <c r="CW20" s="453" t="s">
        <v>10</v>
      </c>
      <c r="CX20" s="454"/>
      <c r="CY20" s="206"/>
      <c r="CZ20" s="28"/>
      <c r="DA20" s="455" t="s">
        <v>36</v>
      </c>
      <c r="DB20" s="456"/>
      <c r="DC20" s="220">
        <f>'15'!$C$44</f>
        <v>0</v>
      </c>
      <c r="DD20" s="453" t="s">
        <v>10</v>
      </c>
      <c r="DE20" s="454"/>
      <c r="DF20" s="206"/>
      <c r="DG20" s="28"/>
      <c r="DH20" s="455" t="s">
        <v>36</v>
      </c>
      <c r="DI20" s="456"/>
      <c r="DJ20" s="220">
        <f>'16'!$C$44</f>
        <v>0</v>
      </c>
      <c r="DK20" s="453" t="s">
        <v>10</v>
      </c>
      <c r="DL20" s="454"/>
      <c r="DM20" s="206"/>
      <c r="DN20" s="28"/>
      <c r="DO20" s="455" t="s">
        <v>36</v>
      </c>
      <c r="DP20" s="456"/>
      <c r="DQ20" s="220">
        <f>'17'!$C$44</f>
        <v>0</v>
      </c>
      <c r="DR20" s="453" t="s">
        <v>10</v>
      </c>
      <c r="DS20" s="454"/>
      <c r="DT20" s="206"/>
      <c r="DU20" s="28"/>
      <c r="DV20" s="455" t="s">
        <v>36</v>
      </c>
      <c r="DW20" s="456"/>
      <c r="DX20" s="220">
        <f>'18'!$C$44</f>
        <v>0</v>
      </c>
      <c r="DY20" s="453" t="s">
        <v>10</v>
      </c>
      <c r="DZ20" s="454"/>
      <c r="EA20" s="206"/>
      <c r="EB20" s="28"/>
      <c r="EC20" s="455" t="s">
        <v>36</v>
      </c>
      <c r="ED20" s="456"/>
      <c r="EE20" s="308">
        <f>'19'!$C$44</f>
        <v>0</v>
      </c>
      <c r="EF20" s="453" t="s">
        <v>10</v>
      </c>
      <c r="EG20" s="454"/>
      <c r="EH20" s="206"/>
      <c r="EI20" s="28"/>
      <c r="EJ20" s="455" t="s">
        <v>36</v>
      </c>
      <c r="EK20" s="456"/>
      <c r="EL20" s="308">
        <f>'20'!$C$44</f>
        <v>0</v>
      </c>
    </row>
    <row r="21" spans="1:142" ht="19.5" customHeight="1">
      <c r="A21" s="500" t="s">
        <v>13</v>
      </c>
      <c r="B21" s="501"/>
      <c r="C21" s="190"/>
      <c r="D21" s="28"/>
      <c r="E21" s="486" t="s">
        <v>37</v>
      </c>
      <c r="F21" s="487"/>
      <c r="G21" s="220">
        <f>1!C45</f>
        <v>170</v>
      </c>
      <c r="H21" s="28"/>
      <c r="I21" s="28"/>
      <c r="J21" s="500" t="s">
        <v>13</v>
      </c>
      <c r="K21" s="501"/>
      <c r="L21" s="190"/>
      <c r="M21" s="28"/>
      <c r="N21" s="486" t="s">
        <v>37</v>
      </c>
      <c r="O21" s="487"/>
      <c r="P21" s="220">
        <f>2!C45</f>
        <v>175</v>
      </c>
      <c r="Q21" s="459" t="s">
        <v>13</v>
      </c>
      <c r="R21" s="480"/>
      <c r="S21" s="190"/>
      <c r="T21" s="28"/>
      <c r="U21" s="486" t="s">
        <v>37</v>
      </c>
      <c r="V21" s="487"/>
      <c r="W21" s="220">
        <f>3!C45</f>
        <v>177</v>
      </c>
      <c r="X21" s="459" t="s">
        <v>13</v>
      </c>
      <c r="Y21" s="480"/>
      <c r="Z21" s="171"/>
      <c r="AA21" s="28"/>
      <c r="AB21" s="441" t="s">
        <v>37</v>
      </c>
      <c r="AC21" s="477"/>
      <c r="AD21" s="220">
        <f>4!C45</f>
        <v>171</v>
      </c>
      <c r="AE21" s="459" t="s">
        <v>13</v>
      </c>
      <c r="AF21" s="480"/>
      <c r="AG21" s="171"/>
      <c r="AH21" s="28"/>
      <c r="AI21" s="441" t="s">
        <v>37</v>
      </c>
      <c r="AJ21" s="477"/>
      <c r="AK21" s="220">
        <f>5!C45</f>
        <v>171</v>
      </c>
      <c r="AL21" s="459" t="s">
        <v>13</v>
      </c>
      <c r="AM21" s="480"/>
      <c r="AN21" s="171"/>
      <c r="AO21" s="28"/>
      <c r="AP21" s="441" t="s">
        <v>37</v>
      </c>
      <c r="AQ21" s="477"/>
      <c r="AR21" s="220">
        <f>6!C45</f>
        <v>183</v>
      </c>
      <c r="AS21" s="459" t="s">
        <v>13</v>
      </c>
      <c r="AT21" s="460"/>
      <c r="AU21" s="196"/>
      <c r="AV21" s="28"/>
      <c r="AW21" s="441" t="s">
        <v>37</v>
      </c>
      <c r="AX21" s="442"/>
      <c r="AY21" s="220">
        <f>7!C45</f>
        <v>181</v>
      </c>
      <c r="AZ21" s="459" t="s">
        <v>13</v>
      </c>
      <c r="BA21" s="460"/>
      <c r="BB21" s="196"/>
      <c r="BC21" s="28"/>
      <c r="BD21" s="441" t="s">
        <v>37</v>
      </c>
      <c r="BE21" s="442"/>
      <c r="BF21" s="220">
        <f>8!C45</f>
        <v>175</v>
      </c>
      <c r="BG21" s="459" t="s">
        <v>13</v>
      </c>
      <c r="BH21" s="460"/>
      <c r="BI21" s="196"/>
      <c r="BJ21" s="28"/>
      <c r="BK21" s="441" t="s">
        <v>37</v>
      </c>
      <c r="BL21" s="442"/>
      <c r="BM21" s="220">
        <f>9!C45</f>
        <v>173</v>
      </c>
      <c r="BN21" s="459" t="s">
        <v>13</v>
      </c>
      <c r="BO21" s="460"/>
      <c r="BP21" s="196"/>
      <c r="BQ21" s="28"/>
      <c r="BR21" s="441" t="s">
        <v>37</v>
      </c>
      <c r="BS21" s="442"/>
      <c r="BT21" s="220">
        <f>'10'!$C$45</f>
        <v>186</v>
      </c>
      <c r="BU21" s="459" t="s">
        <v>13</v>
      </c>
      <c r="BV21" s="460"/>
      <c r="BW21" s="196"/>
      <c r="BX21" s="28"/>
      <c r="BY21" s="441" t="s">
        <v>37</v>
      </c>
      <c r="BZ21" s="442"/>
      <c r="CA21" s="220">
        <f>'11'!$C$45</f>
        <v>0</v>
      </c>
      <c r="CB21" s="459" t="s">
        <v>13</v>
      </c>
      <c r="CC21" s="460"/>
      <c r="CD21" s="196"/>
      <c r="CE21" s="28"/>
      <c r="CF21" s="441" t="s">
        <v>37</v>
      </c>
      <c r="CG21" s="442"/>
      <c r="CH21" s="220">
        <f>'12'!$C$45</f>
        <v>0</v>
      </c>
      <c r="CI21" s="459" t="s">
        <v>13</v>
      </c>
      <c r="CJ21" s="460"/>
      <c r="CK21" s="196"/>
      <c r="CL21" s="28"/>
      <c r="CM21" s="441" t="s">
        <v>37</v>
      </c>
      <c r="CN21" s="442"/>
      <c r="CO21" s="220">
        <f>'13'!$C$45</f>
        <v>0</v>
      </c>
      <c r="CP21" s="459" t="s">
        <v>13</v>
      </c>
      <c r="CQ21" s="460"/>
      <c r="CR21" s="196"/>
      <c r="CS21" s="28"/>
      <c r="CT21" s="441" t="s">
        <v>37</v>
      </c>
      <c r="CU21" s="442"/>
      <c r="CV21" s="220">
        <f>'14'!$C$45</f>
        <v>0</v>
      </c>
      <c r="CW21" s="459" t="s">
        <v>13</v>
      </c>
      <c r="CX21" s="460"/>
      <c r="CY21" s="196"/>
      <c r="CZ21" s="28"/>
      <c r="DA21" s="441" t="s">
        <v>37</v>
      </c>
      <c r="DB21" s="442"/>
      <c r="DC21" s="220">
        <f>'15'!$C$45</f>
        <v>0</v>
      </c>
      <c r="DD21" s="459" t="s">
        <v>13</v>
      </c>
      <c r="DE21" s="460"/>
      <c r="DF21" s="196"/>
      <c r="DG21" s="28"/>
      <c r="DH21" s="441" t="s">
        <v>37</v>
      </c>
      <c r="DI21" s="442"/>
      <c r="DJ21" s="220">
        <f>'16'!$C$45</f>
        <v>0</v>
      </c>
      <c r="DK21" s="459" t="s">
        <v>13</v>
      </c>
      <c r="DL21" s="460"/>
      <c r="DM21" s="196"/>
      <c r="DN21" s="28"/>
      <c r="DO21" s="441" t="s">
        <v>37</v>
      </c>
      <c r="DP21" s="442"/>
      <c r="DQ21" s="220">
        <f>'17'!$C$45</f>
        <v>0</v>
      </c>
      <c r="DR21" s="459" t="s">
        <v>13</v>
      </c>
      <c r="DS21" s="460"/>
      <c r="DT21" s="196"/>
      <c r="DU21" s="28"/>
      <c r="DV21" s="441" t="s">
        <v>37</v>
      </c>
      <c r="DW21" s="442"/>
      <c r="DX21" s="220">
        <f>'18'!$C$45</f>
        <v>0</v>
      </c>
      <c r="DY21" s="459" t="s">
        <v>13</v>
      </c>
      <c r="DZ21" s="460"/>
      <c r="EA21" s="196"/>
      <c r="EB21" s="28"/>
      <c r="EC21" s="441" t="s">
        <v>37</v>
      </c>
      <c r="ED21" s="442"/>
      <c r="EE21" s="220">
        <f>'19'!$C$45</f>
        <v>0</v>
      </c>
      <c r="EF21" s="459" t="s">
        <v>13</v>
      </c>
      <c r="EG21" s="460"/>
      <c r="EH21" s="196"/>
      <c r="EI21" s="28"/>
      <c r="EJ21" s="441" t="s">
        <v>37</v>
      </c>
      <c r="EK21" s="442"/>
      <c r="EL21" s="220">
        <f>'20'!$C$45</f>
        <v>0</v>
      </c>
    </row>
    <row r="22" spans="1:142" ht="19.5" customHeight="1">
      <c r="A22" s="502" t="s">
        <v>15</v>
      </c>
      <c r="B22" s="503"/>
      <c r="C22" s="251"/>
      <c r="D22" s="28"/>
      <c r="E22" s="486" t="s">
        <v>38</v>
      </c>
      <c r="F22" s="487"/>
      <c r="G22" s="220">
        <f>1!C46</f>
        <v>184</v>
      </c>
      <c r="H22" s="28"/>
      <c r="I22" s="28"/>
      <c r="J22" s="502" t="s">
        <v>15</v>
      </c>
      <c r="K22" s="503"/>
      <c r="L22" s="251"/>
      <c r="M22" s="28"/>
      <c r="N22" s="486" t="s">
        <v>38</v>
      </c>
      <c r="O22" s="487"/>
      <c r="P22" s="220">
        <f>2!C46</f>
        <v>188</v>
      </c>
      <c r="Q22" s="461" t="s">
        <v>15</v>
      </c>
      <c r="R22" s="476"/>
      <c r="S22" s="251"/>
      <c r="T22" s="28"/>
      <c r="U22" s="486" t="s">
        <v>38</v>
      </c>
      <c r="V22" s="487"/>
      <c r="W22" s="220">
        <f>3!C46</f>
        <v>188</v>
      </c>
      <c r="X22" s="461" t="s">
        <v>15</v>
      </c>
      <c r="Y22" s="476"/>
      <c r="Z22" s="174"/>
      <c r="AA22" s="28"/>
      <c r="AB22" s="441" t="s">
        <v>38</v>
      </c>
      <c r="AC22" s="477"/>
      <c r="AD22" s="220">
        <f>4!C46</f>
        <v>186</v>
      </c>
      <c r="AE22" s="461" t="s">
        <v>15</v>
      </c>
      <c r="AF22" s="476"/>
      <c r="AG22" s="174"/>
      <c r="AH22" s="28"/>
      <c r="AI22" s="441" t="s">
        <v>38</v>
      </c>
      <c r="AJ22" s="477"/>
      <c r="AK22" s="220">
        <f>5!C46</f>
        <v>181</v>
      </c>
      <c r="AL22" s="461" t="s">
        <v>15</v>
      </c>
      <c r="AM22" s="476"/>
      <c r="AN22" s="174"/>
      <c r="AO22" s="28"/>
      <c r="AP22" s="441" t="s">
        <v>38</v>
      </c>
      <c r="AQ22" s="477"/>
      <c r="AR22" s="220">
        <f>6!C46</f>
        <v>199</v>
      </c>
      <c r="AS22" s="461" t="s">
        <v>15</v>
      </c>
      <c r="AT22" s="462"/>
      <c r="AU22" s="207"/>
      <c r="AV22" s="28"/>
      <c r="AW22" s="441" t="s">
        <v>38</v>
      </c>
      <c r="AX22" s="442"/>
      <c r="AY22" s="220">
        <f>7!C46</f>
        <v>192</v>
      </c>
      <c r="AZ22" s="461" t="s">
        <v>15</v>
      </c>
      <c r="BA22" s="462"/>
      <c r="BB22" s="207"/>
      <c r="BC22" s="28"/>
      <c r="BD22" s="441" t="s">
        <v>38</v>
      </c>
      <c r="BE22" s="442"/>
      <c r="BF22" s="220">
        <f>8!C46</f>
        <v>192</v>
      </c>
      <c r="BG22" s="461" t="s">
        <v>15</v>
      </c>
      <c r="BH22" s="462"/>
      <c r="BI22" s="207"/>
      <c r="BJ22" s="28"/>
      <c r="BK22" s="441" t="s">
        <v>38</v>
      </c>
      <c r="BL22" s="442"/>
      <c r="BM22" s="220">
        <f>9!C46</f>
        <v>192</v>
      </c>
      <c r="BN22" s="461" t="s">
        <v>15</v>
      </c>
      <c r="BO22" s="462"/>
      <c r="BP22" s="207"/>
      <c r="BQ22" s="28"/>
      <c r="BR22" s="441" t="s">
        <v>38</v>
      </c>
      <c r="BS22" s="442"/>
      <c r="BT22" s="220">
        <f>'10'!$C$46</f>
        <v>192</v>
      </c>
      <c r="BU22" s="461" t="s">
        <v>15</v>
      </c>
      <c r="BV22" s="462"/>
      <c r="BW22" s="207"/>
      <c r="BX22" s="28"/>
      <c r="BY22" s="441" t="s">
        <v>38</v>
      </c>
      <c r="BZ22" s="442"/>
      <c r="CA22" s="220">
        <f>'11'!$C$46</f>
        <v>0</v>
      </c>
      <c r="CB22" s="461" t="s">
        <v>15</v>
      </c>
      <c r="CC22" s="462"/>
      <c r="CD22" s="207"/>
      <c r="CE22" s="28"/>
      <c r="CF22" s="441" t="s">
        <v>38</v>
      </c>
      <c r="CG22" s="442"/>
      <c r="CH22" s="220">
        <f>'12'!$C$46</f>
        <v>0</v>
      </c>
      <c r="CI22" s="461" t="s">
        <v>15</v>
      </c>
      <c r="CJ22" s="462"/>
      <c r="CK22" s="207"/>
      <c r="CL22" s="28"/>
      <c r="CM22" s="441" t="s">
        <v>38</v>
      </c>
      <c r="CN22" s="442"/>
      <c r="CO22" s="220">
        <f>'13'!$C$46</f>
        <v>0</v>
      </c>
      <c r="CP22" s="461" t="s">
        <v>15</v>
      </c>
      <c r="CQ22" s="462"/>
      <c r="CR22" s="207"/>
      <c r="CS22" s="28"/>
      <c r="CT22" s="441" t="s">
        <v>38</v>
      </c>
      <c r="CU22" s="442"/>
      <c r="CV22" s="220">
        <f>'14'!$C$46</f>
        <v>0</v>
      </c>
      <c r="CW22" s="461" t="s">
        <v>15</v>
      </c>
      <c r="CX22" s="462"/>
      <c r="CY22" s="207"/>
      <c r="CZ22" s="28"/>
      <c r="DA22" s="441" t="s">
        <v>38</v>
      </c>
      <c r="DB22" s="442"/>
      <c r="DC22" s="220">
        <f>'15'!$C$46</f>
        <v>0</v>
      </c>
      <c r="DD22" s="461" t="s">
        <v>15</v>
      </c>
      <c r="DE22" s="462"/>
      <c r="DF22" s="207"/>
      <c r="DG22" s="28"/>
      <c r="DH22" s="441" t="s">
        <v>38</v>
      </c>
      <c r="DI22" s="442"/>
      <c r="DJ22" s="220">
        <f>'16'!$C$46</f>
        <v>0</v>
      </c>
      <c r="DK22" s="461" t="s">
        <v>15</v>
      </c>
      <c r="DL22" s="462"/>
      <c r="DM22" s="207"/>
      <c r="DN22" s="28"/>
      <c r="DO22" s="441" t="s">
        <v>38</v>
      </c>
      <c r="DP22" s="442"/>
      <c r="DQ22" s="220">
        <f>'17'!$C$46</f>
        <v>0</v>
      </c>
      <c r="DR22" s="461" t="s">
        <v>15</v>
      </c>
      <c r="DS22" s="462"/>
      <c r="DT22" s="207"/>
      <c r="DU22" s="28"/>
      <c r="DV22" s="441" t="s">
        <v>38</v>
      </c>
      <c r="DW22" s="442"/>
      <c r="DX22" s="220">
        <f>'18'!$C$46</f>
        <v>0</v>
      </c>
      <c r="DY22" s="461" t="s">
        <v>15</v>
      </c>
      <c r="DZ22" s="462"/>
      <c r="EA22" s="207"/>
      <c r="EB22" s="28"/>
      <c r="EC22" s="441" t="s">
        <v>38</v>
      </c>
      <c r="ED22" s="442"/>
      <c r="EE22" s="220">
        <f>'19'!$C$46</f>
        <v>0</v>
      </c>
      <c r="EF22" s="461" t="s">
        <v>15</v>
      </c>
      <c r="EG22" s="462"/>
      <c r="EH22" s="207"/>
      <c r="EI22" s="28"/>
      <c r="EJ22" s="441" t="s">
        <v>38</v>
      </c>
      <c r="EK22" s="442"/>
      <c r="EL22" s="220">
        <f>'20'!$C$46</f>
        <v>0</v>
      </c>
    </row>
    <row r="23" spans="1:142" ht="19.5" customHeight="1">
      <c r="A23" s="498" t="s">
        <v>16</v>
      </c>
      <c r="B23" s="499"/>
      <c r="C23" s="252"/>
      <c r="D23" s="28"/>
      <c r="E23" s="486" t="s">
        <v>39</v>
      </c>
      <c r="F23" s="487"/>
      <c r="G23" s="220">
        <f>1!C47</f>
        <v>22.3</v>
      </c>
      <c r="H23" s="28"/>
      <c r="I23" s="28"/>
      <c r="J23" s="498" t="s">
        <v>16</v>
      </c>
      <c r="K23" s="499"/>
      <c r="L23" s="252"/>
      <c r="M23" s="28"/>
      <c r="N23" s="486" t="s">
        <v>39</v>
      </c>
      <c r="O23" s="487"/>
      <c r="P23" s="220">
        <f>2!C47</f>
        <v>22.7</v>
      </c>
      <c r="Q23" s="445" t="s">
        <v>16</v>
      </c>
      <c r="R23" s="482"/>
      <c r="S23" s="252"/>
      <c r="T23" s="28"/>
      <c r="U23" s="486" t="s">
        <v>39</v>
      </c>
      <c r="V23" s="487"/>
      <c r="W23" s="220">
        <f>3!C47</f>
        <v>22.1</v>
      </c>
      <c r="X23" s="445" t="s">
        <v>16</v>
      </c>
      <c r="Y23" s="482"/>
      <c r="Z23" s="175"/>
      <c r="AA23" s="28"/>
      <c r="AB23" s="441" t="s">
        <v>39</v>
      </c>
      <c r="AC23" s="477"/>
      <c r="AD23" s="220">
        <f>4!C47</f>
        <v>21.5</v>
      </c>
      <c r="AE23" s="445" t="s">
        <v>16</v>
      </c>
      <c r="AF23" s="482"/>
      <c r="AG23" s="175"/>
      <c r="AH23" s="28"/>
      <c r="AI23" s="441" t="s">
        <v>39</v>
      </c>
      <c r="AJ23" s="477"/>
      <c r="AK23" s="220">
        <f>5!C47</f>
        <v>20.2</v>
      </c>
      <c r="AL23" s="445" t="s">
        <v>16</v>
      </c>
      <c r="AM23" s="482"/>
      <c r="AN23" s="175"/>
      <c r="AO23" s="28"/>
      <c r="AP23" s="441" t="s">
        <v>39</v>
      </c>
      <c r="AQ23" s="477"/>
      <c r="AR23" s="220">
        <f>6!C47</f>
        <v>22.3</v>
      </c>
      <c r="AS23" s="445" t="s">
        <v>16</v>
      </c>
      <c r="AT23" s="446"/>
      <c r="AU23" s="208"/>
      <c r="AV23" s="28"/>
      <c r="AW23" s="441" t="s">
        <v>39</v>
      </c>
      <c r="AX23" s="442"/>
      <c r="AY23" s="220">
        <f>7!C47</f>
        <v>22.4</v>
      </c>
      <c r="AZ23" s="445" t="s">
        <v>16</v>
      </c>
      <c r="BA23" s="446"/>
      <c r="BB23" s="208"/>
      <c r="BC23" s="28"/>
      <c r="BD23" s="441" t="s">
        <v>39</v>
      </c>
      <c r="BE23" s="442"/>
      <c r="BF23" s="220">
        <f>8!C47</f>
        <v>22.6</v>
      </c>
      <c r="BG23" s="445" t="s">
        <v>16</v>
      </c>
      <c r="BH23" s="446"/>
      <c r="BI23" s="208"/>
      <c r="BJ23" s="28"/>
      <c r="BK23" s="441" t="s">
        <v>39</v>
      </c>
      <c r="BL23" s="442"/>
      <c r="BM23" s="220">
        <f>9!C47</f>
        <v>21.8</v>
      </c>
      <c r="BN23" s="445" t="s">
        <v>16</v>
      </c>
      <c r="BO23" s="446"/>
      <c r="BP23" s="208"/>
      <c r="BQ23" s="28"/>
      <c r="BR23" s="441" t="s">
        <v>39</v>
      </c>
      <c r="BS23" s="442"/>
      <c r="BT23" s="220">
        <f>'10'!$C$47</f>
        <v>22.5</v>
      </c>
      <c r="BU23" s="445" t="s">
        <v>16</v>
      </c>
      <c r="BV23" s="446"/>
      <c r="BW23" s="208"/>
      <c r="BX23" s="28"/>
      <c r="BY23" s="441" t="s">
        <v>39</v>
      </c>
      <c r="BZ23" s="442"/>
      <c r="CA23" s="220">
        <f>'11'!$C$47</f>
        <v>0</v>
      </c>
      <c r="CB23" s="445" t="s">
        <v>16</v>
      </c>
      <c r="CC23" s="446"/>
      <c r="CD23" s="208"/>
      <c r="CE23" s="28"/>
      <c r="CF23" s="441" t="s">
        <v>39</v>
      </c>
      <c r="CG23" s="442"/>
      <c r="CH23" s="220">
        <f>'12'!$C$47</f>
        <v>0</v>
      </c>
      <c r="CI23" s="445" t="s">
        <v>16</v>
      </c>
      <c r="CJ23" s="446"/>
      <c r="CK23" s="208"/>
      <c r="CL23" s="28"/>
      <c r="CM23" s="441" t="s">
        <v>39</v>
      </c>
      <c r="CN23" s="442"/>
      <c r="CO23" s="220">
        <f>'13'!$C$47</f>
        <v>0</v>
      </c>
      <c r="CP23" s="445" t="s">
        <v>16</v>
      </c>
      <c r="CQ23" s="446"/>
      <c r="CR23" s="208"/>
      <c r="CS23" s="28"/>
      <c r="CT23" s="441" t="s">
        <v>39</v>
      </c>
      <c r="CU23" s="442"/>
      <c r="CV23" s="220">
        <f>'14'!$C$47</f>
        <v>0</v>
      </c>
      <c r="CW23" s="445" t="s">
        <v>16</v>
      </c>
      <c r="CX23" s="446"/>
      <c r="CY23" s="208"/>
      <c r="CZ23" s="28"/>
      <c r="DA23" s="441" t="s">
        <v>39</v>
      </c>
      <c r="DB23" s="442"/>
      <c r="DC23" s="220">
        <f>'15'!$C$47</f>
        <v>0</v>
      </c>
      <c r="DD23" s="445" t="s">
        <v>16</v>
      </c>
      <c r="DE23" s="446"/>
      <c r="DF23" s="208"/>
      <c r="DG23" s="28"/>
      <c r="DH23" s="441" t="s">
        <v>39</v>
      </c>
      <c r="DI23" s="442"/>
      <c r="DJ23" s="220">
        <f>'16'!$C$47</f>
        <v>0</v>
      </c>
      <c r="DK23" s="445" t="s">
        <v>16</v>
      </c>
      <c r="DL23" s="446"/>
      <c r="DM23" s="208"/>
      <c r="DN23" s="28"/>
      <c r="DO23" s="441" t="s">
        <v>39</v>
      </c>
      <c r="DP23" s="442"/>
      <c r="DQ23" s="220">
        <f>'17'!$C$47</f>
        <v>0</v>
      </c>
      <c r="DR23" s="445" t="s">
        <v>16</v>
      </c>
      <c r="DS23" s="446"/>
      <c r="DT23" s="208"/>
      <c r="DU23" s="28"/>
      <c r="DV23" s="441" t="s">
        <v>39</v>
      </c>
      <c r="DW23" s="442"/>
      <c r="DX23" s="220">
        <f>'18'!$C$47</f>
        <v>0</v>
      </c>
      <c r="DY23" s="445" t="s">
        <v>16</v>
      </c>
      <c r="DZ23" s="446"/>
      <c r="EA23" s="208"/>
      <c r="EB23" s="28"/>
      <c r="EC23" s="441" t="s">
        <v>39</v>
      </c>
      <c r="ED23" s="442"/>
      <c r="EE23" s="220">
        <f>'19'!$C$47</f>
        <v>0</v>
      </c>
      <c r="EF23" s="445" t="s">
        <v>16</v>
      </c>
      <c r="EG23" s="446"/>
      <c r="EH23" s="208"/>
      <c r="EI23" s="28"/>
      <c r="EJ23" s="441" t="s">
        <v>39</v>
      </c>
      <c r="EK23" s="442"/>
      <c r="EL23" s="220">
        <f>'20'!$C$47</f>
        <v>0</v>
      </c>
    </row>
    <row r="24" spans="1:4" ht="19.5" customHeight="1">
      <c r="A24" s="505"/>
      <c r="B24" s="505"/>
      <c r="C24" s="11"/>
      <c r="D24" s="10"/>
    </row>
    <row r="25" spans="1:4" ht="15.75">
      <c r="A25" s="506"/>
      <c r="B25" s="506"/>
      <c r="C25" s="9"/>
      <c r="D25" s="9"/>
    </row>
    <row r="26" spans="1:2" ht="15.75">
      <c r="A26" s="507"/>
      <c r="B26" s="508"/>
    </row>
    <row r="27" spans="1:4" ht="18">
      <c r="A27" s="509"/>
      <c r="B27" s="510"/>
      <c r="C27" s="504"/>
      <c r="D27" s="504"/>
    </row>
  </sheetData>
  <sheetProtection/>
  <mergeCells count="508">
    <mergeCell ref="AE7:AF7"/>
    <mergeCell ref="DN5:DN7"/>
    <mergeCell ref="CL5:CL7"/>
    <mergeCell ref="CS5:CS7"/>
    <mergeCell ref="CZ5:CZ7"/>
    <mergeCell ref="DG5:DG7"/>
    <mergeCell ref="BJ5:BJ7"/>
    <mergeCell ref="BQ5:BQ7"/>
    <mergeCell ref="BX5:BX7"/>
    <mergeCell ref="CE5:CE7"/>
    <mergeCell ref="AO5:AO7"/>
    <mergeCell ref="AV5:AV7"/>
    <mergeCell ref="BC5:BC7"/>
    <mergeCell ref="AL7:AM7"/>
    <mergeCell ref="D5:D7"/>
    <mergeCell ref="M5:M7"/>
    <mergeCell ref="T5:T7"/>
    <mergeCell ref="AA5:AA7"/>
    <mergeCell ref="Q7:R7"/>
    <mergeCell ref="X7:Y7"/>
    <mergeCell ref="AH5:AH7"/>
    <mergeCell ref="DL4:DM4"/>
    <mergeCell ref="CJ4:CK4"/>
    <mergeCell ref="CQ4:CR4"/>
    <mergeCell ref="CX4:CY4"/>
    <mergeCell ref="DE4:DF4"/>
    <mergeCell ref="BH4:BI4"/>
    <mergeCell ref="BO4:BP4"/>
    <mergeCell ref="BV4:BW4"/>
    <mergeCell ref="CC4:CD4"/>
    <mergeCell ref="AF4:AG4"/>
    <mergeCell ref="AM4:AN4"/>
    <mergeCell ref="AT4:AU4"/>
    <mergeCell ref="BA4:BB4"/>
    <mergeCell ref="B4:C4"/>
    <mergeCell ref="K4:L4"/>
    <mergeCell ref="R4:S4"/>
    <mergeCell ref="Y4:Z4"/>
    <mergeCell ref="C27:D27"/>
    <mergeCell ref="A24:B24"/>
    <mergeCell ref="A25:B25"/>
    <mergeCell ref="A26:B26"/>
    <mergeCell ref="A27:B27"/>
    <mergeCell ref="A21:B21"/>
    <mergeCell ref="A23:B23"/>
    <mergeCell ref="A22:B22"/>
    <mergeCell ref="Q22:R22"/>
    <mergeCell ref="N23:O23"/>
    <mergeCell ref="E20:F20"/>
    <mergeCell ref="E21:F21"/>
    <mergeCell ref="E22:F22"/>
    <mergeCell ref="J23:K23"/>
    <mergeCell ref="E23:F23"/>
    <mergeCell ref="J21:K21"/>
    <mergeCell ref="J22:K22"/>
    <mergeCell ref="N20:O20"/>
    <mergeCell ref="Q16:R16"/>
    <mergeCell ref="Q17:R17"/>
    <mergeCell ref="Q18:R18"/>
    <mergeCell ref="Q19:R19"/>
    <mergeCell ref="Q20:R20"/>
    <mergeCell ref="Q21:R21"/>
    <mergeCell ref="A7:B7"/>
    <mergeCell ref="A8:B8"/>
    <mergeCell ref="A9:B9"/>
    <mergeCell ref="A10:B10"/>
    <mergeCell ref="A15:B15"/>
    <mergeCell ref="U20:V20"/>
    <mergeCell ref="A20:B20"/>
    <mergeCell ref="A16:B16"/>
    <mergeCell ref="A17:B17"/>
    <mergeCell ref="A18:B18"/>
    <mergeCell ref="J7:K7"/>
    <mergeCell ref="J8:K8"/>
    <mergeCell ref="J9:K9"/>
    <mergeCell ref="J10:K10"/>
    <mergeCell ref="J11:K11"/>
    <mergeCell ref="J12:K12"/>
    <mergeCell ref="J13:K13"/>
    <mergeCell ref="J14:K14"/>
    <mergeCell ref="A11:B11"/>
    <mergeCell ref="N21:O21"/>
    <mergeCell ref="Q8:R8"/>
    <mergeCell ref="Q9:R9"/>
    <mergeCell ref="Q10:R10"/>
    <mergeCell ref="Q11:R11"/>
    <mergeCell ref="A12:B12"/>
    <mergeCell ref="A13:B13"/>
    <mergeCell ref="A14:B14"/>
    <mergeCell ref="N22:O22"/>
    <mergeCell ref="J19:K19"/>
    <mergeCell ref="J20:K20"/>
    <mergeCell ref="J15:K15"/>
    <mergeCell ref="J16:K16"/>
    <mergeCell ref="J17:K17"/>
    <mergeCell ref="J18:K18"/>
    <mergeCell ref="A19:B19"/>
    <mergeCell ref="X8:Y8"/>
    <mergeCell ref="X9:Y9"/>
    <mergeCell ref="X10:Y10"/>
    <mergeCell ref="Q14:R14"/>
    <mergeCell ref="X11:Y11"/>
    <mergeCell ref="X12:Y12"/>
    <mergeCell ref="Q12:R12"/>
    <mergeCell ref="Q13:R13"/>
    <mergeCell ref="X13:Y13"/>
    <mergeCell ref="Q23:R23"/>
    <mergeCell ref="U23:V23"/>
    <mergeCell ref="X14:Y14"/>
    <mergeCell ref="X15:Y15"/>
    <mergeCell ref="X16:Y16"/>
    <mergeCell ref="X17:Y17"/>
    <mergeCell ref="X23:Y23"/>
    <mergeCell ref="Q15:R15"/>
    <mergeCell ref="U21:V21"/>
    <mergeCell ref="U22:V22"/>
    <mergeCell ref="AB23:AC23"/>
    <mergeCell ref="X18:Y18"/>
    <mergeCell ref="X19:Y19"/>
    <mergeCell ref="X20:Y20"/>
    <mergeCell ref="AB20:AC20"/>
    <mergeCell ref="X22:Y22"/>
    <mergeCell ref="AB22:AC22"/>
    <mergeCell ref="X21:Y21"/>
    <mergeCell ref="AE8:AF8"/>
    <mergeCell ref="AE9:AF9"/>
    <mergeCell ref="AE10:AF10"/>
    <mergeCell ref="AE11:AF11"/>
    <mergeCell ref="AB21:AC21"/>
    <mergeCell ref="AE20:AF20"/>
    <mergeCell ref="AE12:AF12"/>
    <mergeCell ref="AE13:AF13"/>
    <mergeCell ref="AE17:AF17"/>
    <mergeCell ref="AI20:AJ20"/>
    <mergeCell ref="AE18:AF18"/>
    <mergeCell ref="AE19:AF19"/>
    <mergeCell ref="AE14:AF14"/>
    <mergeCell ref="AE15:AF15"/>
    <mergeCell ref="AE16:AF16"/>
    <mergeCell ref="AL8:AM8"/>
    <mergeCell ref="AL9:AM9"/>
    <mergeCell ref="AL10:AM10"/>
    <mergeCell ref="AL11:AM11"/>
    <mergeCell ref="AE23:AF23"/>
    <mergeCell ref="AI23:AJ23"/>
    <mergeCell ref="AE21:AF21"/>
    <mergeCell ref="AI21:AJ21"/>
    <mergeCell ref="AE22:AF22"/>
    <mergeCell ref="AI22:AJ22"/>
    <mergeCell ref="AL12:AM12"/>
    <mergeCell ref="AL13:AM13"/>
    <mergeCell ref="AL23:AM23"/>
    <mergeCell ref="AP23:AQ23"/>
    <mergeCell ref="AL14:AM14"/>
    <mergeCell ref="AL15:AM15"/>
    <mergeCell ref="AL16:AM16"/>
    <mergeCell ref="AL17:AM17"/>
    <mergeCell ref="AL18:AM18"/>
    <mergeCell ref="AL19:AM19"/>
    <mergeCell ref="AL22:AM22"/>
    <mergeCell ref="AP22:AQ22"/>
    <mergeCell ref="AS16:AT16"/>
    <mergeCell ref="AS17:AT17"/>
    <mergeCell ref="AL20:AM20"/>
    <mergeCell ref="AP20:AQ20"/>
    <mergeCell ref="AL21:AM21"/>
    <mergeCell ref="AP21:AQ21"/>
    <mergeCell ref="AS10:AT10"/>
    <mergeCell ref="AS11:AT11"/>
    <mergeCell ref="AS12:AT12"/>
    <mergeCell ref="AS13:AT13"/>
    <mergeCell ref="AS1:AV2"/>
    <mergeCell ref="AS7:AT7"/>
    <mergeCell ref="AS8:AT8"/>
    <mergeCell ref="AS9:AT9"/>
    <mergeCell ref="AS14:AT14"/>
    <mergeCell ref="AS15:AT15"/>
    <mergeCell ref="AW21:AX21"/>
    <mergeCell ref="AS22:AT22"/>
    <mergeCell ref="AW22:AX22"/>
    <mergeCell ref="AS18:AT18"/>
    <mergeCell ref="AS19:AT19"/>
    <mergeCell ref="AS20:AT20"/>
    <mergeCell ref="AW20:AX20"/>
    <mergeCell ref="AS23:AT23"/>
    <mergeCell ref="AW23:AX23"/>
    <mergeCell ref="AZ7:BA7"/>
    <mergeCell ref="AZ8:BA8"/>
    <mergeCell ref="AZ9:BA9"/>
    <mergeCell ref="AZ10:BA10"/>
    <mergeCell ref="AZ11:BA11"/>
    <mergeCell ref="AZ12:BA12"/>
    <mergeCell ref="AZ13:BA13"/>
    <mergeCell ref="AS21:AT21"/>
    <mergeCell ref="AZ22:BA22"/>
    <mergeCell ref="BD22:BE22"/>
    <mergeCell ref="AZ18:BA18"/>
    <mergeCell ref="AZ19:BA19"/>
    <mergeCell ref="AZ20:BA20"/>
    <mergeCell ref="AZ21:BA21"/>
    <mergeCell ref="BD20:BE20"/>
    <mergeCell ref="AZ23:BA23"/>
    <mergeCell ref="BD23:BE23"/>
    <mergeCell ref="BG7:BH7"/>
    <mergeCell ref="BG8:BH8"/>
    <mergeCell ref="BG9:BH9"/>
    <mergeCell ref="BG10:BH10"/>
    <mergeCell ref="BG11:BH11"/>
    <mergeCell ref="BG12:BH12"/>
    <mergeCell ref="BG13:BH13"/>
    <mergeCell ref="AZ14:BA14"/>
    <mergeCell ref="AZ15:BA15"/>
    <mergeCell ref="AZ16:BA16"/>
    <mergeCell ref="AZ17:BA17"/>
    <mergeCell ref="BD21:BE21"/>
    <mergeCell ref="BG14:BH14"/>
    <mergeCell ref="BG15:BH15"/>
    <mergeCell ref="BG16:BH16"/>
    <mergeCell ref="BG17:BH17"/>
    <mergeCell ref="BG22:BH22"/>
    <mergeCell ref="BK22:BL22"/>
    <mergeCell ref="BG18:BH18"/>
    <mergeCell ref="BG19:BH19"/>
    <mergeCell ref="BG20:BH20"/>
    <mergeCell ref="BK20:BL20"/>
    <mergeCell ref="BK21:BL21"/>
    <mergeCell ref="BG23:BH23"/>
    <mergeCell ref="BK23:BL23"/>
    <mergeCell ref="BN7:BO7"/>
    <mergeCell ref="BN8:BO8"/>
    <mergeCell ref="BN9:BO9"/>
    <mergeCell ref="BN10:BO10"/>
    <mergeCell ref="BN11:BO11"/>
    <mergeCell ref="BN12:BO12"/>
    <mergeCell ref="BN13:BO13"/>
    <mergeCell ref="BG21:BH21"/>
    <mergeCell ref="BN22:BO22"/>
    <mergeCell ref="BR22:BS22"/>
    <mergeCell ref="BN18:BO18"/>
    <mergeCell ref="BN19:BO19"/>
    <mergeCell ref="BN20:BO20"/>
    <mergeCell ref="BN21:BO21"/>
    <mergeCell ref="BR20:BS20"/>
    <mergeCell ref="BN23:BO23"/>
    <mergeCell ref="BR23:BS23"/>
    <mergeCell ref="BU7:BV7"/>
    <mergeCell ref="BU8:BV8"/>
    <mergeCell ref="BU9:BV9"/>
    <mergeCell ref="BU10:BV10"/>
    <mergeCell ref="BU11:BV11"/>
    <mergeCell ref="BU12:BV12"/>
    <mergeCell ref="BU13:BV13"/>
    <mergeCell ref="BN14:BO14"/>
    <mergeCell ref="BN15:BO15"/>
    <mergeCell ref="BN16:BO16"/>
    <mergeCell ref="BN17:BO17"/>
    <mergeCell ref="BR21:BS21"/>
    <mergeCell ref="BU14:BV14"/>
    <mergeCell ref="BU15:BV15"/>
    <mergeCell ref="BU16:BV16"/>
    <mergeCell ref="BU17:BV17"/>
    <mergeCell ref="CB13:CC13"/>
    <mergeCell ref="BU21:BV21"/>
    <mergeCell ref="BU22:BV22"/>
    <mergeCell ref="BY22:BZ22"/>
    <mergeCell ref="BU18:BV18"/>
    <mergeCell ref="BU19:BV19"/>
    <mergeCell ref="BU20:BV20"/>
    <mergeCell ref="BY20:BZ20"/>
    <mergeCell ref="BY21:BZ21"/>
    <mergeCell ref="CI13:CJ13"/>
    <mergeCell ref="CB14:CC14"/>
    <mergeCell ref="BU23:BV23"/>
    <mergeCell ref="BY23:BZ23"/>
    <mergeCell ref="CB7:CC7"/>
    <mergeCell ref="CB8:CC8"/>
    <mergeCell ref="CB9:CC9"/>
    <mergeCell ref="CB10:CC10"/>
    <mergeCell ref="CB11:CC11"/>
    <mergeCell ref="CB12:CC12"/>
    <mergeCell ref="CI7:CJ7"/>
    <mergeCell ref="CI8:CJ8"/>
    <mergeCell ref="CI9:CJ9"/>
    <mergeCell ref="CI10:CJ10"/>
    <mergeCell ref="CI11:CJ11"/>
    <mergeCell ref="CI12:CJ12"/>
    <mergeCell ref="CB23:CC23"/>
    <mergeCell ref="CF23:CG23"/>
    <mergeCell ref="CB15:CC15"/>
    <mergeCell ref="CB16:CC16"/>
    <mergeCell ref="CB17:CC17"/>
    <mergeCell ref="CF21:CG21"/>
    <mergeCell ref="CB22:CC22"/>
    <mergeCell ref="CF22:CG22"/>
    <mergeCell ref="CB21:CC21"/>
    <mergeCell ref="CB20:CC20"/>
    <mergeCell ref="CI14:CJ14"/>
    <mergeCell ref="CI15:CJ15"/>
    <mergeCell ref="CI16:CJ16"/>
    <mergeCell ref="CI17:CJ17"/>
    <mergeCell ref="CB18:CC18"/>
    <mergeCell ref="CB19:CC19"/>
    <mergeCell ref="CF20:CG20"/>
    <mergeCell ref="CP13:CQ13"/>
    <mergeCell ref="CI21:CJ21"/>
    <mergeCell ref="CI22:CJ22"/>
    <mergeCell ref="CM22:CN22"/>
    <mergeCell ref="CI18:CJ18"/>
    <mergeCell ref="CI19:CJ19"/>
    <mergeCell ref="CI20:CJ20"/>
    <mergeCell ref="CM20:CN20"/>
    <mergeCell ref="CM21:CN21"/>
    <mergeCell ref="CM15:CN15"/>
    <mergeCell ref="CW13:CX13"/>
    <mergeCell ref="CP14:CQ14"/>
    <mergeCell ref="CI23:CJ23"/>
    <mergeCell ref="CM23:CN23"/>
    <mergeCell ref="CP7:CQ7"/>
    <mergeCell ref="CP8:CQ8"/>
    <mergeCell ref="CP9:CQ9"/>
    <mergeCell ref="CP10:CQ10"/>
    <mergeCell ref="CP11:CQ11"/>
    <mergeCell ref="CP12:CQ12"/>
    <mergeCell ref="CW7:CX7"/>
    <mergeCell ref="CW8:CX8"/>
    <mergeCell ref="CW9:CX9"/>
    <mergeCell ref="CW10:CX10"/>
    <mergeCell ref="CW11:CX11"/>
    <mergeCell ref="CW12:CX12"/>
    <mergeCell ref="DA15:DB15"/>
    <mergeCell ref="CT20:CU20"/>
    <mergeCell ref="CP23:CQ23"/>
    <mergeCell ref="CT23:CU23"/>
    <mergeCell ref="CP15:CQ15"/>
    <mergeCell ref="CP16:CQ16"/>
    <mergeCell ref="CP17:CQ17"/>
    <mergeCell ref="CT21:CU21"/>
    <mergeCell ref="CP22:CQ22"/>
    <mergeCell ref="CT22:CU22"/>
    <mergeCell ref="CP21:CQ21"/>
    <mergeCell ref="CW14:CX14"/>
    <mergeCell ref="CW15:CX15"/>
    <mergeCell ref="CW16:CX16"/>
    <mergeCell ref="CW17:CX17"/>
    <mergeCell ref="CT15:CU15"/>
    <mergeCell ref="CP18:CQ18"/>
    <mergeCell ref="CP19:CQ19"/>
    <mergeCell ref="CP20:CQ20"/>
    <mergeCell ref="CW22:CX22"/>
    <mergeCell ref="DA22:DB22"/>
    <mergeCell ref="CW18:CX18"/>
    <mergeCell ref="CW19:CX19"/>
    <mergeCell ref="CW20:CX20"/>
    <mergeCell ref="DA20:DB20"/>
    <mergeCell ref="DA21:DB21"/>
    <mergeCell ref="CW23:CX23"/>
    <mergeCell ref="DA23:DB23"/>
    <mergeCell ref="DD7:DE7"/>
    <mergeCell ref="DD8:DE8"/>
    <mergeCell ref="DD9:DE9"/>
    <mergeCell ref="DD10:DE10"/>
    <mergeCell ref="DD11:DE11"/>
    <mergeCell ref="DD12:DE12"/>
    <mergeCell ref="DD13:DE13"/>
    <mergeCell ref="CW21:CX21"/>
    <mergeCell ref="DD15:DE15"/>
    <mergeCell ref="DD16:DE16"/>
    <mergeCell ref="DD17:DE17"/>
    <mergeCell ref="DH21:DI21"/>
    <mergeCell ref="DD21:DE21"/>
    <mergeCell ref="DD22:DE22"/>
    <mergeCell ref="DH22:DI22"/>
    <mergeCell ref="DD18:DE18"/>
    <mergeCell ref="DD19:DE19"/>
    <mergeCell ref="DD20:DE20"/>
    <mergeCell ref="DD23:DE23"/>
    <mergeCell ref="DH23:DI23"/>
    <mergeCell ref="DK7:DL7"/>
    <mergeCell ref="DK8:DL8"/>
    <mergeCell ref="DK9:DL9"/>
    <mergeCell ref="DK10:DL10"/>
    <mergeCell ref="DK11:DL11"/>
    <mergeCell ref="DK12:DL12"/>
    <mergeCell ref="DK13:DL13"/>
    <mergeCell ref="DD14:DE14"/>
    <mergeCell ref="DK19:DL19"/>
    <mergeCell ref="DK20:DL20"/>
    <mergeCell ref="DH15:DI15"/>
    <mergeCell ref="DH20:DI20"/>
    <mergeCell ref="DK14:DL14"/>
    <mergeCell ref="DK15:DL15"/>
    <mergeCell ref="DK16:DL16"/>
    <mergeCell ref="DK17:DL17"/>
    <mergeCell ref="X1:AA1"/>
    <mergeCell ref="X2:Y2"/>
    <mergeCell ref="DO20:DP20"/>
    <mergeCell ref="DK23:DL23"/>
    <mergeCell ref="DO23:DP23"/>
    <mergeCell ref="DK21:DL21"/>
    <mergeCell ref="DO21:DP21"/>
    <mergeCell ref="DK22:DL22"/>
    <mergeCell ref="DO22:DP22"/>
    <mergeCell ref="DK18:DL18"/>
    <mergeCell ref="BG1:BJ1"/>
    <mergeCell ref="BG2:BH2"/>
    <mergeCell ref="DK1:DN1"/>
    <mergeCell ref="DK2:DL2"/>
    <mergeCell ref="A1:D1"/>
    <mergeCell ref="A2:B2"/>
    <mergeCell ref="J1:M1"/>
    <mergeCell ref="J2:K2"/>
    <mergeCell ref="Q1:T1"/>
    <mergeCell ref="Q2:R2"/>
    <mergeCell ref="CB1:CE1"/>
    <mergeCell ref="CB2:CC2"/>
    <mergeCell ref="BU1:BX1"/>
    <mergeCell ref="BU2:BV2"/>
    <mergeCell ref="AE1:AH1"/>
    <mergeCell ref="AE2:AF2"/>
    <mergeCell ref="AL1:AO1"/>
    <mergeCell ref="AL2:AM2"/>
    <mergeCell ref="AZ1:BC1"/>
    <mergeCell ref="AZ2:BA2"/>
    <mergeCell ref="DR7:DS7"/>
    <mergeCell ref="DR8:DS8"/>
    <mergeCell ref="BN1:BQ1"/>
    <mergeCell ref="BN2:BO2"/>
    <mergeCell ref="DD1:DG1"/>
    <mergeCell ref="DD2:DE2"/>
    <mergeCell ref="CP1:CS1"/>
    <mergeCell ref="CP2:CQ2"/>
    <mergeCell ref="CW1:CZ1"/>
    <mergeCell ref="CW2:CX2"/>
    <mergeCell ref="DR9:DS9"/>
    <mergeCell ref="DR10:DS10"/>
    <mergeCell ref="DR11:DS11"/>
    <mergeCell ref="DR12:DS12"/>
    <mergeCell ref="CI1:CL1"/>
    <mergeCell ref="CI2:CJ2"/>
    <mergeCell ref="DR1:DU1"/>
    <mergeCell ref="DR2:DS2"/>
    <mergeCell ref="DS4:DT4"/>
    <mergeCell ref="DU5:DU7"/>
    <mergeCell ref="DR23:DS23"/>
    <mergeCell ref="DV23:DW23"/>
    <mergeCell ref="DR15:DS15"/>
    <mergeCell ref="DR16:DS16"/>
    <mergeCell ref="DR17:DS17"/>
    <mergeCell ref="DR18:DS18"/>
    <mergeCell ref="DR19:DS19"/>
    <mergeCell ref="DR20:DS20"/>
    <mergeCell ref="DV20:DW20"/>
    <mergeCell ref="DR21:DS21"/>
    <mergeCell ref="DV21:DW21"/>
    <mergeCell ref="DR22:DS22"/>
    <mergeCell ref="DV22:DW22"/>
    <mergeCell ref="DY13:DZ13"/>
    <mergeCell ref="DY14:DZ14"/>
    <mergeCell ref="DY21:DZ21"/>
    <mergeCell ref="DR13:DS13"/>
    <mergeCell ref="DR14:DS14"/>
    <mergeCell ref="DY22:DZ22"/>
    <mergeCell ref="DY8:DZ8"/>
    <mergeCell ref="DY9:DZ9"/>
    <mergeCell ref="DY10:DZ10"/>
    <mergeCell ref="DY11:DZ11"/>
    <mergeCell ref="DY1:EB1"/>
    <mergeCell ref="DY2:DZ2"/>
    <mergeCell ref="DZ4:EA4"/>
    <mergeCell ref="EB5:EB7"/>
    <mergeCell ref="DY7:DZ7"/>
    <mergeCell ref="DY12:DZ12"/>
    <mergeCell ref="DY23:DZ23"/>
    <mergeCell ref="EC23:ED23"/>
    <mergeCell ref="DY15:DZ15"/>
    <mergeCell ref="DY16:DZ16"/>
    <mergeCell ref="DY17:DZ17"/>
    <mergeCell ref="DY18:DZ18"/>
    <mergeCell ref="DY19:DZ19"/>
    <mergeCell ref="DY20:DZ20"/>
    <mergeCell ref="EC20:ED20"/>
    <mergeCell ref="EC22:ED22"/>
    <mergeCell ref="EF13:EG13"/>
    <mergeCell ref="EF14:EG14"/>
    <mergeCell ref="EF21:EG21"/>
    <mergeCell ref="EF22:EG22"/>
    <mergeCell ref="EF1:EI1"/>
    <mergeCell ref="EF2:EG2"/>
    <mergeCell ref="EG4:EH4"/>
    <mergeCell ref="EI5:EI7"/>
    <mergeCell ref="EF7:EG7"/>
    <mergeCell ref="EC21:ED21"/>
    <mergeCell ref="EJ20:EK20"/>
    <mergeCell ref="EJ21:EK21"/>
    <mergeCell ref="EF8:EG8"/>
    <mergeCell ref="EF9:EG9"/>
    <mergeCell ref="EF10:EG10"/>
    <mergeCell ref="EF11:EG11"/>
    <mergeCell ref="EJ22:EK22"/>
    <mergeCell ref="EF12:EG12"/>
    <mergeCell ref="EF23:EG23"/>
    <mergeCell ref="EJ23:EK23"/>
    <mergeCell ref="EF15:EG15"/>
    <mergeCell ref="EF16:EG16"/>
    <mergeCell ref="EF17:EG17"/>
    <mergeCell ref="EF18:EG18"/>
    <mergeCell ref="EF19:EG19"/>
    <mergeCell ref="EF20:EG20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4.75390625" style="0" customWidth="1"/>
    <col min="2" max="2" width="29.12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0.87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25390625" style="0" customWidth="1"/>
    <col min="12" max="12" width="5.125" style="0" customWidth="1"/>
    <col min="13" max="13" width="13.375" style="0" bestFit="1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46"/>
    </row>
    <row r="2" spans="1:13" ht="25.5" customHeight="1">
      <c r="A2" s="529" t="s">
        <v>86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46"/>
    </row>
    <row r="3" spans="1:13" ht="24.75" customHeight="1">
      <c r="A3" s="29" t="s">
        <v>50</v>
      </c>
      <c r="B3" s="30"/>
      <c r="C3" s="28" t="s">
        <v>40</v>
      </c>
      <c r="D3" s="28"/>
      <c r="E3" s="31">
        <f>1!E3</f>
        <v>41067</v>
      </c>
      <c r="F3" s="32"/>
      <c r="G3" s="532" t="s">
        <v>64</v>
      </c>
      <c r="H3" s="532"/>
      <c r="I3" s="528">
        <f>seznam!F20</f>
        <v>0</v>
      </c>
      <c r="J3" s="528"/>
      <c r="K3" s="528"/>
      <c r="L3" s="28"/>
      <c r="M3" s="46"/>
    </row>
    <row r="4" spans="1:13" ht="27.75" customHeight="1">
      <c r="A4" s="351">
        <f>seznam!B20</f>
        <v>0</v>
      </c>
      <c r="B4" s="33">
        <f>seznam!C20</f>
        <v>0</v>
      </c>
      <c r="C4" s="34" t="str">
        <f>1!C4</f>
        <v>Pavel </v>
      </c>
      <c r="D4" s="283"/>
      <c r="E4" s="34" t="str">
        <f>1!E4</f>
        <v>Miloslav</v>
      </c>
      <c r="F4" s="284"/>
      <c r="G4" s="34" t="str">
        <f>1!G4</f>
        <v>Luboš</v>
      </c>
      <c r="H4" s="284"/>
      <c r="I4" s="35">
        <v>0</v>
      </c>
      <c r="J4" s="284"/>
      <c r="K4" s="35">
        <v>0</v>
      </c>
      <c r="L4" s="234"/>
      <c r="M4" s="46"/>
    </row>
    <row r="5" spans="1:13" ht="34.5" customHeight="1">
      <c r="A5" s="346">
        <f>seznam!E20</f>
        <v>0</v>
      </c>
      <c r="B5" s="36">
        <f>seznam!D20</f>
        <v>0</v>
      </c>
      <c r="C5" s="37" t="str">
        <f>1!C5</f>
        <v>Sedláček</v>
      </c>
      <c r="D5" s="285"/>
      <c r="E5" s="37" t="str">
        <f>1!E5</f>
        <v>Perníček</v>
      </c>
      <c r="F5" s="286"/>
      <c r="G5" s="37" t="str">
        <f>1!G5</f>
        <v>Kozák</v>
      </c>
      <c r="H5" s="286"/>
      <c r="I5" s="38">
        <v>0</v>
      </c>
      <c r="J5" s="287"/>
      <c r="K5" s="38">
        <v>0</v>
      </c>
      <c r="L5" s="236"/>
      <c r="M5" s="46"/>
    </row>
    <row r="6" spans="1:13" ht="22.5" customHeight="1">
      <c r="A6" s="536" t="s">
        <v>3</v>
      </c>
      <c r="B6" s="536"/>
      <c r="C6" s="243"/>
      <c r="D6" s="23"/>
      <c r="E6" s="23"/>
      <c r="F6" s="23"/>
      <c r="G6" s="23"/>
      <c r="H6" s="23"/>
      <c r="I6" s="23"/>
      <c r="J6" s="23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0</v>
      </c>
      <c r="D7" s="98"/>
      <c r="E7" s="92">
        <f>E34</f>
        <v>0</v>
      </c>
      <c r="F7" s="98"/>
      <c r="G7" s="92">
        <f>G34</f>
        <v>0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>C43</f>
        <v>0</v>
      </c>
      <c r="D8" s="101"/>
      <c r="E8" s="100">
        <f>E43</f>
        <v>0</v>
      </c>
      <c r="F8" s="101"/>
      <c r="G8" s="100">
        <f>G43</f>
        <v>0</v>
      </c>
      <c r="H8" s="101"/>
      <c r="I8" s="100">
        <f>I43</f>
        <v>0</v>
      </c>
      <c r="J8" s="101"/>
      <c r="K8" s="100">
        <f>K43</f>
        <v>0</v>
      </c>
      <c r="L8" s="102"/>
      <c r="M8" s="46"/>
    </row>
    <row r="9" spans="1:13" ht="21" customHeight="1">
      <c r="A9" s="530" t="s">
        <v>6</v>
      </c>
      <c r="B9" s="531"/>
      <c r="C9" s="524"/>
      <c r="D9" s="514"/>
      <c r="E9" s="524"/>
      <c r="F9" s="514"/>
      <c r="G9" s="524"/>
      <c r="H9" s="514"/>
      <c r="I9" s="524"/>
      <c r="J9" s="514"/>
      <c r="K9" s="524"/>
      <c r="L9" s="526"/>
      <c r="M9" s="518">
        <f>(C9+E9+G9+I9+K9)/3</f>
        <v>0</v>
      </c>
    </row>
    <row r="10" spans="1:13" ht="14.25" customHeight="1">
      <c r="A10" s="51" t="s">
        <v>7</v>
      </c>
      <c r="B10" s="52"/>
      <c r="C10" s="525"/>
      <c r="D10" s="515"/>
      <c r="E10" s="525"/>
      <c r="F10" s="515"/>
      <c r="G10" s="525"/>
      <c r="H10" s="515"/>
      <c r="I10" s="525"/>
      <c r="J10" s="515"/>
      <c r="K10" s="525"/>
      <c r="L10" s="527"/>
      <c r="M10" s="519"/>
    </row>
    <row r="11" spans="1:13" ht="15.75" customHeight="1">
      <c r="A11" s="534" t="s">
        <v>9</v>
      </c>
      <c r="B11" s="535"/>
      <c r="C11" s="23"/>
      <c r="D11" s="24"/>
      <c r="E11" s="24"/>
      <c r="F11" s="24"/>
      <c r="G11" s="24"/>
      <c r="H11" s="24"/>
      <c r="I11" s="24"/>
      <c r="J11" s="24"/>
      <c r="K11" s="24"/>
      <c r="L11" s="230"/>
      <c r="M11" s="147">
        <f aca="true" t="shared" si="0" ref="M11:M19">(C11+E11+G11+I11+K11)/3</f>
        <v>0</v>
      </c>
    </row>
    <row r="12" spans="1:13" ht="18" customHeight="1">
      <c r="A12" s="534" t="s">
        <v>8</v>
      </c>
      <c r="B12" s="535"/>
      <c r="C12" s="40"/>
      <c r="D12" s="41"/>
      <c r="E12" s="41"/>
      <c r="F12" s="41"/>
      <c r="G12" s="41"/>
      <c r="H12" s="41"/>
      <c r="I12" s="41"/>
      <c r="J12" s="41"/>
      <c r="K12" s="41"/>
      <c r="L12" s="231"/>
      <c r="M12" s="147">
        <f t="shared" si="0"/>
        <v>0</v>
      </c>
    </row>
    <row r="13" spans="1:13" ht="25.5" customHeight="1">
      <c r="A13" s="533" t="s">
        <v>10</v>
      </c>
      <c r="B13" s="533"/>
      <c r="C13" s="92">
        <f>(C9+C11+C12)/3</f>
        <v>0</v>
      </c>
      <c r="D13" s="93"/>
      <c r="E13" s="92">
        <f>(E9+E11+E12)/3</f>
        <v>0</v>
      </c>
      <c r="F13" s="93"/>
      <c r="G13" s="92">
        <f>(G9+G11+G12)/3</f>
        <v>0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0"/>
        <v>0</v>
      </c>
    </row>
    <row r="14" spans="1:13" ht="28.5" customHeight="1">
      <c r="A14" s="541" t="s">
        <v>90</v>
      </c>
      <c r="B14" s="541"/>
      <c r="C14" s="23"/>
      <c r="D14" s="24"/>
      <c r="E14" s="24"/>
      <c r="F14" s="24"/>
      <c r="G14" s="24"/>
      <c r="H14" s="24"/>
      <c r="I14" s="24"/>
      <c r="J14" s="24"/>
      <c r="K14" s="24"/>
      <c r="L14" s="232"/>
      <c r="M14" s="147"/>
    </row>
    <row r="15" spans="1:13" ht="28.5" customHeight="1">
      <c r="A15" s="541" t="s">
        <v>17</v>
      </c>
      <c r="B15" s="541"/>
      <c r="C15" s="23"/>
      <c r="D15" s="39"/>
      <c r="E15" s="39"/>
      <c r="F15" s="39"/>
      <c r="G15" s="39"/>
      <c r="H15" s="39"/>
      <c r="I15" s="39"/>
      <c r="J15" s="39"/>
      <c r="K15" s="39"/>
      <c r="L15" s="232"/>
      <c r="M15" s="147">
        <f t="shared" si="0"/>
        <v>0</v>
      </c>
    </row>
    <row r="16" spans="1:13" ht="31.5" customHeight="1">
      <c r="A16" s="541" t="s">
        <v>14</v>
      </c>
      <c r="B16" s="542"/>
      <c r="C16" s="23"/>
      <c r="D16" s="39"/>
      <c r="E16" s="39"/>
      <c r="F16" s="39"/>
      <c r="G16" s="39"/>
      <c r="H16" s="39"/>
      <c r="I16" s="39"/>
      <c r="J16" s="39"/>
      <c r="K16" s="39"/>
      <c r="L16" s="232"/>
      <c r="M16" s="147">
        <f t="shared" si="0"/>
        <v>0</v>
      </c>
    </row>
    <row r="17" spans="1:13" ht="24.75" customHeight="1">
      <c r="A17" s="534" t="s">
        <v>11</v>
      </c>
      <c r="B17" s="535"/>
      <c r="C17" s="23"/>
      <c r="D17" s="39"/>
      <c r="E17" s="39"/>
      <c r="F17" s="39"/>
      <c r="G17" s="39"/>
      <c r="H17" s="39"/>
      <c r="I17" s="39"/>
      <c r="J17" s="39"/>
      <c r="K17" s="39"/>
      <c r="L17" s="232"/>
      <c r="M17" s="147">
        <f t="shared" si="0"/>
        <v>0</v>
      </c>
    </row>
    <row r="18" spans="1:13" ht="28.5" customHeight="1">
      <c r="A18" s="545" t="s">
        <v>12</v>
      </c>
      <c r="B18" s="545"/>
      <c r="C18" s="23"/>
      <c r="D18" s="39"/>
      <c r="E18" s="39"/>
      <c r="F18" s="39"/>
      <c r="G18" s="39"/>
      <c r="H18" s="39"/>
      <c r="I18" s="39"/>
      <c r="J18" s="39"/>
      <c r="K18" s="39"/>
      <c r="L18" s="232"/>
      <c r="M18" s="147">
        <f t="shared" si="0"/>
        <v>0</v>
      </c>
    </row>
    <row r="19" spans="1:13" ht="32.25" customHeight="1">
      <c r="A19" s="533" t="s">
        <v>10</v>
      </c>
      <c r="B19" s="533"/>
      <c r="C19" s="92">
        <f>(C16+C17+C18)/3</f>
        <v>0</v>
      </c>
      <c r="D19" s="93"/>
      <c r="E19" s="92">
        <f>(E16+E17+E18)/3</f>
        <v>0</v>
      </c>
      <c r="F19" s="93"/>
      <c r="G19" s="92">
        <f>(G16+G17+G18)/3</f>
        <v>0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0"/>
        <v>0</v>
      </c>
    </row>
    <row r="20" spans="1:13" ht="36.75" customHeight="1" thickBot="1">
      <c r="A20" s="546" t="s">
        <v>13</v>
      </c>
      <c r="B20" s="547"/>
      <c r="C20" s="23"/>
      <c r="D20" s="39"/>
      <c r="E20" s="39"/>
      <c r="F20" s="39"/>
      <c r="G20" s="39"/>
      <c r="H20" s="39"/>
      <c r="I20" s="39"/>
      <c r="J20" s="39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0</v>
      </c>
      <c r="D21" s="522"/>
      <c r="E21" s="522">
        <f aca="true" t="shared" si="1" ref="E21:K21">(E6+E7+E8+E13+E14+E15+E19+E20)/8</f>
        <v>0</v>
      </c>
      <c r="F21" s="522"/>
      <c r="G21" s="522">
        <f t="shared" si="1"/>
        <v>0</v>
      </c>
      <c r="H21" s="522"/>
      <c r="I21" s="522">
        <f t="shared" si="1"/>
        <v>0</v>
      </c>
      <c r="J21" s="522"/>
      <c r="K21" s="522">
        <f t="shared" si="1"/>
        <v>0</v>
      </c>
      <c r="L21" s="550"/>
      <c r="M21" s="548">
        <f>(C21+E21++G21+I21+K21)/3</f>
        <v>0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9.7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53">
        <f>A4</f>
        <v>0</v>
      </c>
      <c r="B25" s="54">
        <f>B4</f>
        <v>0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0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/>
      <c r="D27" s="539"/>
      <c r="E27" s="514"/>
      <c r="F27" s="516"/>
      <c r="G27" s="516"/>
      <c r="H27" s="516"/>
      <c r="I27" s="516"/>
      <c r="J27" s="516"/>
      <c r="K27" s="516"/>
      <c r="L27" s="520"/>
      <c r="M27" s="518">
        <f>(C27+E27+G27+I27+K27)/3</f>
        <v>0</v>
      </c>
    </row>
    <row r="28" spans="1:13" ht="11.25" customHeight="1">
      <c r="A28" s="65"/>
      <c r="B28" s="66" t="s">
        <v>21</v>
      </c>
      <c r="C28" s="515"/>
      <c r="D28" s="540"/>
      <c r="E28" s="515"/>
      <c r="F28" s="517"/>
      <c r="G28" s="517"/>
      <c r="H28" s="517"/>
      <c r="I28" s="517"/>
      <c r="J28" s="517"/>
      <c r="K28" s="517"/>
      <c r="L28" s="521"/>
      <c r="M28" s="519"/>
    </row>
    <row r="29" spans="1:13" ht="24.75" customHeight="1">
      <c r="A29" s="67"/>
      <c r="B29" s="68" t="s">
        <v>22</v>
      </c>
      <c r="C29" s="325"/>
      <c r="D29" s="325"/>
      <c r="E29" s="325"/>
      <c r="F29" s="325"/>
      <c r="G29" s="325"/>
      <c r="H29" s="43"/>
      <c r="I29" s="43"/>
      <c r="J29" s="43"/>
      <c r="K29" s="43"/>
      <c r="L29" s="59"/>
      <c r="M29" s="147">
        <f aca="true" t="shared" si="2" ref="M29:M34">(C29+E29+G29+I29+K29)/3</f>
        <v>0</v>
      </c>
    </row>
    <row r="30" spans="1:13" ht="24.75" customHeight="1">
      <c r="A30" s="69"/>
      <c r="B30" s="68" t="s">
        <v>23</v>
      </c>
      <c r="C30" s="39"/>
      <c r="D30" s="39"/>
      <c r="E30" s="39"/>
      <c r="F30" s="39"/>
      <c r="G30" s="39"/>
      <c r="H30" s="45"/>
      <c r="I30" s="45"/>
      <c r="J30" s="45"/>
      <c r="K30" s="45"/>
      <c r="L30" s="49"/>
      <c r="M30" s="147">
        <f t="shared" si="2"/>
        <v>0</v>
      </c>
    </row>
    <row r="31" spans="1:13" ht="24.75" customHeight="1">
      <c r="A31" s="70"/>
      <c r="B31" s="68" t="s">
        <v>24</v>
      </c>
      <c r="C31" s="39"/>
      <c r="D31" s="325"/>
      <c r="E31" s="325"/>
      <c r="F31" s="325"/>
      <c r="G31" s="325"/>
      <c r="H31" s="43"/>
      <c r="I31" s="43"/>
      <c r="J31" s="43"/>
      <c r="K31" s="43"/>
      <c r="L31" s="59"/>
      <c r="M31" s="147">
        <f t="shared" si="2"/>
        <v>0</v>
      </c>
    </row>
    <row r="32" spans="1:13" ht="24.75" customHeight="1">
      <c r="A32" s="70"/>
      <c r="B32" s="68" t="s">
        <v>25</v>
      </c>
      <c r="C32" s="327"/>
      <c r="D32" s="39"/>
      <c r="E32" s="39"/>
      <c r="F32" s="39"/>
      <c r="G32" s="39"/>
      <c r="H32" s="45"/>
      <c r="I32" s="45"/>
      <c r="J32" s="45"/>
      <c r="K32" s="45"/>
      <c r="L32" s="49"/>
      <c r="M32" s="147">
        <f t="shared" si="2"/>
        <v>0</v>
      </c>
    </row>
    <row r="33" spans="1:13" ht="24.75" customHeight="1">
      <c r="A33" s="71"/>
      <c r="B33" s="72" t="s">
        <v>26</v>
      </c>
      <c r="C33" s="39"/>
      <c r="D33" s="39"/>
      <c r="E33" s="39"/>
      <c r="F33" s="39"/>
      <c r="G33" s="39"/>
      <c r="H33" s="45"/>
      <c r="I33" s="45"/>
      <c r="J33" s="45"/>
      <c r="K33" s="45"/>
      <c r="L33" s="49"/>
      <c r="M33" s="147">
        <f t="shared" si="2"/>
        <v>0</v>
      </c>
    </row>
    <row r="34" spans="1:13" ht="24.75" customHeight="1" thickBot="1">
      <c r="A34" s="73" t="s">
        <v>27</v>
      </c>
      <c r="B34" s="74"/>
      <c r="C34" s="94">
        <f>(C27+C29+C30+C31+C32+C33)/6</f>
        <v>0</v>
      </c>
      <c r="D34" s="94"/>
      <c r="E34" s="94">
        <f>(E27+E29+E30+E31+E32+E33)/6</f>
        <v>0</v>
      </c>
      <c r="F34" s="94"/>
      <c r="G34" s="94">
        <f>(G27+G29+G30+G31+G32+G33)/6</f>
        <v>0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2"/>
        <v>0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/>
      <c r="D36" s="222">
        <f>C36*A36</f>
        <v>0</v>
      </c>
      <c r="E36" s="48">
        <f aca="true" t="shared" si="3" ref="E36:E42">C36</f>
        <v>0</v>
      </c>
      <c r="F36" s="222">
        <f>E36*A36</f>
        <v>0</v>
      </c>
      <c r="G36" s="48">
        <f aca="true" t="shared" si="4" ref="G36:G42">E36</f>
        <v>0</v>
      </c>
      <c r="H36" s="222">
        <f>G36*A36</f>
        <v>0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/>
      <c r="D37" s="223"/>
      <c r="E37" s="48">
        <f t="shared" si="3"/>
        <v>0</v>
      </c>
      <c r="F37" s="222"/>
      <c r="G37" s="48">
        <f t="shared" si="4"/>
        <v>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/>
      <c r="D38" s="223"/>
      <c r="E38" s="48">
        <f t="shared" si="3"/>
        <v>0</v>
      </c>
      <c r="F38" s="222"/>
      <c r="G38" s="48">
        <f t="shared" si="4"/>
        <v>0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/>
      <c r="D39" s="224">
        <f>(C37+C38+C39)/3*A39</f>
        <v>0</v>
      </c>
      <c r="E39" s="48">
        <f t="shared" si="3"/>
        <v>0</v>
      </c>
      <c r="F39" s="224">
        <f>(E37+E38+E39)/3*A39</f>
        <v>0</v>
      </c>
      <c r="G39" s="48">
        <f t="shared" si="4"/>
        <v>0</v>
      </c>
      <c r="H39" s="224">
        <f>(G37+G38+G39)/3*A39</f>
        <v>0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/>
      <c r="D40" s="224">
        <f>C40*A40</f>
        <v>0</v>
      </c>
      <c r="E40" s="48">
        <f t="shared" si="3"/>
        <v>0</v>
      </c>
      <c r="F40" s="224">
        <f>E40*A40</f>
        <v>0</v>
      </c>
      <c r="G40" s="48">
        <f t="shared" si="4"/>
        <v>0</v>
      </c>
      <c r="H40" s="224">
        <f>G40*A40</f>
        <v>0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/>
      <c r="D41" s="225">
        <f>C41*A41</f>
        <v>0</v>
      </c>
      <c r="E41" s="48">
        <f t="shared" si="3"/>
        <v>0</v>
      </c>
      <c r="F41" s="225">
        <f>E41*A41</f>
        <v>0</v>
      </c>
      <c r="G41" s="48">
        <f t="shared" si="4"/>
        <v>0</v>
      </c>
      <c r="H41" s="225">
        <f>G41*A41</f>
        <v>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/>
      <c r="D42" s="224">
        <f>C42*A42</f>
        <v>0</v>
      </c>
      <c r="E42" s="48">
        <f t="shared" si="3"/>
        <v>0</v>
      </c>
      <c r="F42" s="224">
        <f>E42*A42</f>
        <v>0</v>
      </c>
      <c r="G42" s="48">
        <f t="shared" si="4"/>
        <v>0</v>
      </c>
      <c r="H42" s="224">
        <f>G42*A42</f>
        <v>0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0</v>
      </c>
      <c r="D43" s="226">
        <f>SUM(D35:D42)</f>
        <v>0</v>
      </c>
      <c r="E43" s="96">
        <f>(F43/16)</f>
        <v>0</v>
      </c>
      <c r="F43" s="226">
        <f>SUM(F35:F42)</f>
        <v>0</v>
      </c>
      <c r="G43" s="96">
        <f>(H43/16)</f>
        <v>0</v>
      </c>
      <c r="H43" s="227">
        <f>SUM(H35:H42)</f>
        <v>0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/>
      <c r="D44" s="48"/>
      <c r="E44" s="48">
        <f>C44</f>
        <v>0</v>
      </c>
      <c r="F44" s="48"/>
      <c r="G44" s="48">
        <f>E44</f>
        <v>0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/>
      <c r="D45" s="50"/>
      <c r="E45" s="48">
        <f>C45</f>
        <v>0</v>
      </c>
      <c r="F45" s="50"/>
      <c r="G45" s="48">
        <f>E45</f>
        <v>0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/>
      <c r="D46" s="50"/>
      <c r="E46" s="48">
        <f>C46</f>
        <v>0</v>
      </c>
      <c r="F46" s="50"/>
      <c r="G46" s="48">
        <f>E46</f>
        <v>0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/>
      <c r="D47" s="50"/>
      <c r="E47" s="48">
        <f>C47</f>
        <v>0</v>
      </c>
      <c r="F47" s="50"/>
      <c r="G47" s="48">
        <f>E47</f>
        <v>0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M9:M10"/>
    <mergeCell ref="M27:M28"/>
    <mergeCell ref="G3:H3"/>
    <mergeCell ref="I3:K3"/>
    <mergeCell ref="M21:M22"/>
    <mergeCell ref="I21:I22"/>
    <mergeCell ref="J21:J22"/>
    <mergeCell ref="K21:K22"/>
    <mergeCell ref="L21:L22"/>
    <mergeCell ref="K9:K10"/>
    <mergeCell ref="A2:L2"/>
    <mergeCell ref="A9:B9"/>
    <mergeCell ref="A13:B13"/>
    <mergeCell ref="A11:B11"/>
    <mergeCell ref="A12:B12"/>
    <mergeCell ref="A6:B6"/>
    <mergeCell ref="A7:B7"/>
    <mergeCell ref="A8:B8"/>
    <mergeCell ref="C9:C10"/>
    <mergeCell ref="D9:D10"/>
    <mergeCell ref="A48:B48"/>
    <mergeCell ref="A45:B45"/>
    <mergeCell ref="A46:B46"/>
    <mergeCell ref="A47:B47"/>
    <mergeCell ref="C21:C22"/>
    <mergeCell ref="D21:D22"/>
    <mergeCell ref="A21:B21"/>
    <mergeCell ref="C27:C28"/>
    <mergeCell ref="D27:D28"/>
    <mergeCell ref="A22:B22"/>
    <mergeCell ref="A14:B14"/>
    <mergeCell ref="A18:B18"/>
    <mergeCell ref="A19:B19"/>
    <mergeCell ref="A20:B20"/>
    <mergeCell ref="A15:B15"/>
    <mergeCell ref="A16:B16"/>
    <mergeCell ref="A17:B17"/>
    <mergeCell ref="I9:I10"/>
    <mergeCell ref="E21:E22"/>
    <mergeCell ref="F21:F22"/>
    <mergeCell ref="G21:G22"/>
    <mergeCell ref="H21:H22"/>
    <mergeCell ref="E9:E10"/>
    <mergeCell ref="F9:F10"/>
    <mergeCell ref="G9:G10"/>
    <mergeCell ref="H9:H10"/>
    <mergeCell ref="E27:E28"/>
    <mergeCell ref="F27:F28"/>
    <mergeCell ref="K27:K28"/>
    <mergeCell ref="L27:L28"/>
    <mergeCell ref="L9:L10"/>
    <mergeCell ref="J9:J10"/>
    <mergeCell ref="G27:G28"/>
    <mergeCell ref="H27:H28"/>
    <mergeCell ref="I27:I28"/>
    <mergeCell ref="J27:J2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4.75390625" style="0" customWidth="1"/>
    <col min="2" max="2" width="29.12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0.87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25390625" style="0" customWidth="1"/>
    <col min="12" max="12" width="5.125" style="0" customWidth="1"/>
    <col min="13" max="13" width="13.375" style="0" bestFit="1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46"/>
    </row>
    <row r="2" spans="1:13" ht="25.5" customHeight="1">
      <c r="A2" s="529" t="s">
        <v>86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46"/>
    </row>
    <row r="3" spans="1:13" ht="24.75" customHeight="1">
      <c r="A3" s="29" t="s">
        <v>50</v>
      </c>
      <c r="B3" s="30"/>
      <c r="C3" s="28" t="s">
        <v>40</v>
      </c>
      <c r="D3" s="28"/>
      <c r="E3" s="31">
        <f>1!E3</f>
        <v>41067</v>
      </c>
      <c r="F3" s="32"/>
      <c r="G3" s="532" t="s">
        <v>64</v>
      </c>
      <c r="H3" s="532"/>
      <c r="I3" s="528">
        <f>seznam!F21</f>
        <v>0</v>
      </c>
      <c r="J3" s="528"/>
      <c r="K3" s="528"/>
      <c r="L3" s="28"/>
      <c r="M3" s="46"/>
    </row>
    <row r="4" spans="1:13" ht="27.75" customHeight="1">
      <c r="A4" s="351">
        <f>seznam!B21</f>
        <v>0</v>
      </c>
      <c r="B4" s="33">
        <f>seznam!C21</f>
        <v>0</v>
      </c>
      <c r="C4" s="34" t="str">
        <f>1!C4</f>
        <v>Pavel </v>
      </c>
      <c r="D4" s="283"/>
      <c r="E4" s="34" t="str">
        <f>1!E4</f>
        <v>Miloslav</v>
      </c>
      <c r="F4" s="284"/>
      <c r="G4" s="34" t="str">
        <f>1!G4</f>
        <v>Luboš</v>
      </c>
      <c r="H4" s="284"/>
      <c r="I4" s="35">
        <v>0</v>
      </c>
      <c r="J4" s="284"/>
      <c r="K4" s="35">
        <v>0</v>
      </c>
      <c r="L4" s="234"/>
      <c r="M4" s="46"/>
    </row>
    <row r="5" spans="1:13" ht="34.5" customHeight="1">
      <c r="A5" s="346">
        <f>seznam!E21</f>
        <v>0</v>
      </c>
      <c r="B5" s="36">
        <f>seznam!D21</f>
        <v>0</v>
      </c>
      <c r="C5" s="37" t="str">
        <f>1!C5</f>
        <v>Sedláček</v>
      </c>
      <c r="D5" s="285"/>
      <c r="E5" s="37" t="str">
        <f>1!E5</f>
        <v>Perníček</v>
      </c>
      <c r="F5" s="286"/>
      <c r="G5" s="37" t="str">
        <f>1!G5</f>
        <v>Kozák</v>
      </c>
      <c r="H5" s="286"/>
      <c r="I5" s="38">
        <v>0</v>
      </c>
      <c r="J5" s="287"/>
      <c r="K5" s="38">
        <v>0</v>
      </c>
      <c r="L5" s="236"/>
      <c r="M5" s="46"/>
    </row>
    <row r="6" spans="1:13" ht="22.5" customHeight="1">
      <c r="A6" s="536" t="s">
        <v>3</v>
      </c>
      <c r="B6" s="536"/>
      <c r="C6" s="243"/>
      <c r="D6" s="23"/>
      <c r="E6" s="23"/>
      <c r="F6" s="23"/>
      <c r="G6" s="23"/>
      <c r="H6" s="23"/>
      <c r="I6" s="23"/>
      <c r="J6" s="23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0</v>
      </c>
      <c r="D7" s="98"/>
      <c r="E7" s="92">
        <f>E34</f>
        <v>0</v>
      </c>
      <c r="F7" s="98"/>
      <c r="G7" s="92">
        <f>G34</f>
        <v>0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>C43</f>
        <v>0</v>
      </c>
      <c r="D8" s="101"/>
      <c r="E8" s="100">
        <f>E43</f>
        <v>0</v>
      </c>
      <c r="F8" s="101"/>
      <c r="G8" s="100">
        <f>G43</f>
        <v>0</v>
      </c>
      <c r="H8" s="101"/>
      <c r="I8" s="100">
        <f>I43</f>
        <v>0</v>
      </c>
      <c r="J8" s="101"/>
      <c r="K8" s="100">
        <f>K43</f>
        <v>0</v>
      </c>
      <c r="L8" s="102"/>
      <c r="M8" s="46"/>
    </row>
    <row r="9" spans="1:13" ht="21" customHeight="1">
      <c r="A9" s="530" t="s">
        <v>6</v>
      </c>
      <c r="B9" s="531"/>
      <c r="C9" s="524"/>
      <c r="D9" s="514"/>
      <c r="E9" s="524"/>
      <c r="F9" s="514"/>
      <c r="G9" s="524"/>
      <c r="H9" s="514"/>
      <c r="I9" s="524"/>
      <c r="J9" s="514"/>
      <c r="K9" s="524"/>
      <c r="L9" s="526"/>
      <c r="M9" s="518">
        <f>(C9+E9+G9+I9+K9)/3</f>
        <v>0</v>
      </c>
    </row>
    <row r="10" spans="1:13" ht="14.25" customHeight="1">
      <c r="A10" s="51" t="s">
        <v>7</v>
      </c>
      <c r="B10" s="52"/>
      <c r="C10" s="525"/>
      <c r="D10" s="515"/>
      <c r="E10" s="525"/>
      <c r="F10" s="515"/>
      <c r="G10" s="525"/>
      <c r="H10" s="515"/>
      <c r="I10" s="525"/>
      <c r="J10" s="515"/>
      <c r="K10" s="525"/>
      <c r="L10" s="527"/>
      <c r="M10" s="519"/>
    </row>
    <row r="11" spans="1:13" ht="15.75" customHeight="1">
      <c r="A11" s="534" t="s">
        <v>9</v>
      </c>
      <c r="B11" s="535"/>
      <c r="C11" s="23"/>
      <c r="D11" s="24"/>
      <c r="E11" s="24"/>
      <c r="F11" s="24"/>
      <c r="G11" s="24"/>
      <c r="H11" s="24"/>
      <c r="I11" s="24"/>
      <c r="J11" s="24"/>
      <c r="K11" s="24"/>
      <c r="L11" s="230"/>
      <c r="M11" s="147">
        <f aca="true" t="shared" si="0" ref="M11:M19">(C11+E11+G11+I11+K11)/3</f>
        <v>0</v>
      </c>
    </row>
    <row r="12" spans="1:13" ht="18" customHeight="1">
      <c r="A12" s="534" t="s">
        <v>8</v>
      </c>
      <c r="B12" s="535"/>
      <c r="C12" s="40"/>
      <c r="D12" s="41"/>
      <c r="E12" s="41"/>
      <c r="F12" s="41"/>
      <c r="G12" s="41"/>
      <c r="H12" s="41"/>
      <c r="I12" s="41"/>
      <c r="J12" s="41"/>
      <c r="K12" s="41"/>
      <c r="L12" s="231"/>
      <c r="M12" s="147">
        <f t="shared" si="0"/>
        <v>0</v>
      </c>
    </row>
    <row r="13" spans="1:13" ht="25.5" customHeight="1">
      <c r="A13" s="533" t="s">
        <v>10</v>
      </c>
      <c r="B13" s="533"/>
      <c r="C13" s="92">
        <f>(C9+C11+C12)/3</f>
        <v>0</v>
      </c>
      <c r="D13" s="93"/>
      <c r="E13" s="92">
        <f>(E9+E11+E12)/3</f>
        <v>0</v>
      </c>
      <c r="F13" s="93"/>
      <c r="G13" s="92">
        <f>(G9+G11+G12)/3</f>
        <v>0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0"/>
        <v>0</v>
      </c>
    </row>
    <row r="14" spans="1:13" ht="28.5" customHeight="1">
      <c r="A14" s="541" t="s">
        <v>90</v>
      </c>
      <c r="B14" s="541"/>
      <c r="C14" s="23"/>
      <c r="D14" s="24"/>
      <c r="E14" s="24"/>
      <c r="F14" s="24"/>
      <c r="G14" s="24"/>
      <c r="H14" s="24"/>
      <c r="I14" s="24"/>
      <c r="J14" s="24"/>
      <c r="K14" s="24"/>
      <c r="L14" s="232"/>
      <c r="M14" s="147"/>
    </row>
    <row r="15" spans="1:13" ht="28.5" customHeight="1">
      <c r="A15" s="541" t="s">
        <v>17</v>
      </c>
      <c r="B15" s="541"/>
      <c r="C15" s="23"/>
      <c r="D15" s="39"/>
      <c r="E15" s="39"/>
      <c r="F15" s="39"/>
      <c r="G15" s="39"/>
      <c r="H15" s="39"/>
      <c r="I15" s="39"/>
      <c r="J15" s="39"/>
      <c r="K15" s="39"/>
      <c r="L15" s="232"/>
      <c r="M15" s="147">
        <f t="shared" si="0"/>
        <v>0</v>
      </c>
    </row>
    <row r="16" spans="1:13" ht="31.5" customHeight="1">
      <c r="A16" s="541" t="s">
        <v>14</v>
      </c>
      <c r="B16" s="542"/>
      <c r="C16" s="23"/>
      <c r="D16" s="39"/>
      <c r="E16" s="39"/>
      <c r="F16" s="39"/>
      <c r="G16" s="39"/>
      <c r="H16" s="39"/>
      <c r="I16" s="39"/>
      <c r="J16" s="39"/>
      <c r="K16" s="39"/>
      <c r="L16" s="232"/>
      <c r="M16" s="147">
        <f t="shared" si="0"/>
        <v>0</v>
      </c>
    </row>
    <row r="17" spans="1:13" ht="24.75" customHeight="1">
      <c r="A17" s="534" t="s">
        <v>11</v>
      </c>
      <c r="B17" s="535"/>
      <c r="C17" s="23"/>
      <c r="D17" s="39"/>
      <c r="E17" s="39"/>
      <c r="F17" s="39"/>
      <c r="G17" s="39"/>
      <c r="H17" s="39"/>
      <c r="I17" s="39"/>
      <c r="J17" s="39"/>
      <c r="K17" s="39"/>
      <c r="L17" s="232"/>
      <c r="M17" s="147">
        <f t="shared" si="0"/>
        <v>0</v>
      </c>
    </row>
    <row r="18" spans="1:13" ht="28.5" customHeight="1">
      <c r="A18" s="545" t="s">
        <v>12</v>
      </c>
      <c r="B18" s="545"/>
      <c r="C18" s="23"/>
      <c r="D18" s="39"/>
      <c r="E18" s="39"/>
      <c r="F18" s="39"/>
      <c r="G18" s="39"/>
      <c r="H18" s="39"/>
      <c r="I18" s="39"/>
      <c r="J18" s="39"/>
      <c r="K18" s="39"/>
      <c r="L18" s="232"/>
      <c r="M18" s="147">
        <f t="shared" si="0"/>
        <v>0</v>
      </c>
    </row>
    <row r="19" spans="1:13" ht="32.25" customHeight="1">
      <c r="A19" s="533" t="s">
        <v>10</v>
      </c>
      <c r="B19" s="533"/>
      <c r="C19" s="92">
        <f>(C16+C17+C18)/3</f>
        <v>0</v>
      </c>
      <c r="D19" s="93"/>
      <c r="E19" s="92">
        <f>(E16+E17+E18)/3</f>
        <v>0</v>
      </c>
      <c r="F19" s="93"/>
      <c r="G19" s="92">
        <f>(G16+G17+G18)/3</f>
        <v>0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0"/>
        <v>0</v>
      </c>
    </row>
    <row r="20" spans="1:13" ht="36.75" customHeight="1" thickBot="1">
      <c r="A20" s="546" t="s">
        <v>13</v>
      </c>
      <c r="B20" s="547"/>
      <c r="C20" s="23"/>
      <c r="D20" s="39"/>
      <c r="E20" s="39"/>
      <c r="F20" s="39"/>
      <c r="G20" s="39"/>
      <c r="H20" s="39"/>
      <c r="I20" s="39"/>
      <c r="J20" s="39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0</v>
      </c>
      <c r="D21" s="522"/>
      <c r="E21" s="522">
        <f aca="true" t="shared" si="1" ref="E21:K21">(E6+E7+E8+E13+E14+E15+E19+E20)/8</f>
        <v>0</v>
      </c>
      <c r="F21" s="522"/>
      <c r="G21" s="522">
        <f t="shared" si="1"/>
        <v>0</v>
      </c>
      <c r="H21" s="522"/>
      <c r="I21" s="522">
        <f t="shared" si="1"/>
        <v>0</v>
      </c>
      <c r="J21" s="522"/>
      <c r="K21" s="522">
        <f t="shared" si="1"/>
        <v>0</v>
      </c>
      <c r="L21" s="550"/>
      <c r="M21" s="548">
        <f>(C21+E21++G21+I21+K21)/3</f>
        <v>0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9.7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53">
        <f>A4</f>
        <v>0</v>
      </c>
      <c r="B25" s="54">
        <f>B4</f>
        <v>0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0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/>
      <c r="D27" s="539"/>
      <c r="E27" s="514"/>
      <c r="F27" s="516"/>
      <c r="G27" s="516"/>
      <c r="H27" s="516"/>
      <c r="I27" s="516"/>
      <c r="J27" s="516"/>
      <c r="K27" s="516"/>
      <c r="L27" s="520"/>
      <c r="M27" s="518">
        <f>(C27+E27+G27+I27+K27)/3</f>
        <v>0</v>
      </c>
    </row>
    <row r="28" spans="1:13" ht="11.25" customHeight="1">
      <c r="A28" s="65"/>
      <c r="B28" s="66" t="s">
        <v>21</v>
      </c>
      <c r="C28" s="515"/>
      <c r="D28" s="540"/>
      <c r="E28" s="515"/>
      <c r="F28" s="517"/>
      <c r="G28" s="517"/>
      <c r="H28" s="517"/>
      <c r="I28" s="517"/>
      <c r="J28" s="517"/>
      <c r="K28" s="517"/>
      <c r="L28" s="521"/>
      <c r="M28" s="519"/>
    </row>
    <row r="29" spans="1:13" ht="24.75" customHeight="1">
      <c r="A29" s="67"/>
      <c r="B29" s="68" t="s">
        <v>22</v>
      </c>
      <c r="C29" s="325"/>
      <c r="D29" s="325"/>
      <c r="E29" s="325"/>
      <c r="F29" s="325"/>
      <c r="G29" s="325"/>
      <c r="H29" s="43"/>
      <c r="I29" s="43"/>
      <c r="J29" s="43"/>
      <c r="K29" s="43"/>
      <c r="L29" s="59"/>
      <c r="M29" s="147">
        <f aca="true" t="shared" si="2" ref="M29:M34">(C29+E29+G29+I29+K29)/3</f>
        <v>0</v>
      </c>
    </row>
    <row r="30" spans="1:13" ht="24.75" customHeight="1">
      <c r="A30" s="69"/>
      <c r="B30" s="68" t="s">
        <v>23</v>
      </c>
      <c r="C30" s="39"/>
      <c r="D30" s="39"/>
      <c r="E30" s="39"/>
      <c r="F30" s="39"/>
      <c r="G30" s="39"/>
      <c r="H30" s="45"/>
      <c r="I30" s="45"/>
      <c r="J30" s="45"/>
      <c r="K30" s="45"/>
      <c r="L30" s="49"/>
      <c r="M30" s="147">
        <f t="shared" si="2"/>
        <v>0</v>
      </c>
    </row>
    <row r="31" spans="1:13" ht="24.75" customHeight="1">
      <c r="A31" s="70"/>
      <c r="B31" s="68" t="s">
        <v>24</v>
      </c>
      <c r="C31" s="39"/>
      <c r="D31" s="325"/>
      <c r="E31" s="325"/>
      <c r="F31" s="325"/>
      <c r="G31" s="325"/>
      <c r="H31" s="43"/>
      <c r="I31" s="43"/>
      <c r="J31" s="43"/>
      <c r="K31" s="43"/>
      <c r="L31" s="59"/>
      <c r="M31" s="147">
        <f t="shared" si="2"/>
        <v>0</v>
      </c>
    </row>
    <row r="32" spans="1:13" ht="24.75" customHeight="1">
      <c r="A32" s="70"/>
      <c r="B32" s="68" t="s">
        <v>25</v>
      </c>
      <c r="C32" s="327"/>
      <c r="D32" s="39"/>
      <c r="E32" s="39"/>
      <c r="F32" s="39"/>
      <c r="G32" s="39"/>
      <c r="H32" s="45"/>
      <c r="I32" s="45"/>
      <c r="J32" s="45"/>
      <c r="K32" s="45"/>
      <c r="L32" s="49"/>
      <c r="M32" s="147">
        <f t="shared" si="2"/>
        <v>0</v>
      </c>
    </row>
    <row r="33" spans="1:13" ht="24.75" customHeight="1">
      <c r="A33" s="71"/>
      <c r="B33" s="72" t="s">
        <v>26</v>
      </c>
      <c r="C33" s="39"/>
      <c r="D33" s="39"/>
      <c r="E33" s="39"/>
      <c r="F33" s="39"/>
      <c r="G33" s="39"/>
      <c r="H33" s="45"/>
      <c r="I33" s="45"/>
      <c r="J33" s="45"/>
      <c r="K33" s="45"/>
      <c r="L33" s="49"/>
      <c r="M33" s="147">
        <f t="shared" si="2"/>
        <v>0</v>
      </c>
    </row>
    <row r="34" spans="1:13" ht="24.75" customHeight="1" thickBot="1">
      <c r="A34" s="73" t="s">
        <v>27</v>
      </c>
      <c r="B34" s="74"/>
      <c r="C34" s="94">
        <f>(C27+C29+C30+C31+C32+C33)/6</f>
        <v>0</v>
      </c>
      <c r="D34" s="94"/>
      <c r="E34" s="94">
        <f>(E27+E29+E30+E31+E32+E33)/6</f>
        <v>0</v>
      </c>
      <c r="F34" s="94"/>
      <c r="G34" s="94">
        <f>(G27+G29+G30+G31+G32+G33)/6</f>
        <v>0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2"/>
        <v>0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/>
      <c r="D36" s="222">
        <f>C36*A36</f>
        <v>0</v>
      </c>
      <c r="E36" s="48">
        <f aca="true" t="shared" si="3" ref="E36:E42">C36</f>
        <v>0</v>
      </c>
      <c r="F36" s="222">
        <f>E36*A36</f>
        <v>0</v>
      </c>
      <c r="G36" s="48">
        <f aca="true" t="shared" si="4" ref="G36:G42">E36</f>
        <v>0</v>
      </c>
      <c r="H36" s="222">
        <f>G36*A36</f>
        <v>0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/>
      <c r="D37" s="223"/>
      <c r="E37" s="48">
        <f t="shared" si="3"/>
        <v>0</v>
      </c>
      <c r="F37" s="222"/>
      <c r="G37" s="48">
        <f t="shared" si="4"/>
        <v>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/>
      <c r="D38" s="223"/>
      <c r="E38" s="48">
        <f t="shared" si="3"/>
        <v>0</v>
      </c>
      <c r="F38" s="222"/>
      <c r="G38" s="48">
        <f t="shared" si="4"/>
        <v>0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/>
      <c r="D39" s="224">
        <f>(C37+C38+C39)/3*A39</f>
        <v>0</v>
      </c>
      <c r="E39" s="48">
        <f t="shared" si="3"/>
        <v>0</v>
      </c>
      <c r="F39" s="224">
        <f>(E37+E38+E39)/3*A39</f>
        <v>0</v>
      </c>
      <c r="G39" s="48">
        <f t="shared" si="4"/>
        <v>0</v>
      </c>
      <c r="H39" s="224">
        <f>(G37+G38+G39)/3*A39</f>
        <v>0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/>
      <c r="D40" s="224">
        <f>C40*A40</f>
        <v>0</v>
      </c>
      <c r="E40" s="48">
        <f t="shared" si="3"/>
        <v>0</v>
      </c>
      <c r="F40" s="224">
        <f>E40*A40</f>
        <v>0</v>
      </c>
      <c r="G40" s="48">
        <f t="shared" si="4"/>
        <v>0</v>
      </c>
      <c r="H40" s="224">
        <f>G40*A40</f>
        <v>0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/>
      <c r="D41" s="225">
        <f>C41*A41</f>
        <v>0</v>
      </c>
      <c r="E41" s="48">
        <f t="shared" si="3"/>
        <v>0</v>
      </c>
      <c r="F41" s="225">
        <f>E41*A41</f>
        <v>0</v>
      </c>
      <c r="G41" s="48">
        <f t="shared" si="4"/>
        <v>0</v>
      </c>
      <c r="H41" s="225">
        <f>G41*A41</f>
        <v>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/>
      <c r="D42" s="224">
        <f>C42*A42</f>
        <v>0</v>
      </c>
      <c r="E42" s="48">
        <f t="shared" si="3"/>
        <v>0</v>
      </c>
      <c r="F42" s="224">
        <f>E42*A42</f>
        <v>0</v>
      </c>
      <c r="G42" s="48">
        <f t="shared" si="4"/>
        <v>0</v>
      </c>
      <c r="H42" s="224">
        <f>G42*A42</f>
        <v>0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0</v>
      </c>
      <c r="D43" s="226">
        <f>SUM(D35:D42)</f>
        <v>0</v>
      </c>
      <c r="E43" s="96">
        <f>(F43/16)</f>
        <v>0</v>
      </c>
      <c r="F43" s="226">
        <f>SUM(F35:F42)</f>
        <v>0</v>
      </c>
      <c r="G43" s="96">
        <f>(H43/16)</f>
        <v>0</v>
      </c>
      <c r="H43" s="227">
        <f>SUM(H35:H42)</f>
        <v>0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/>
      <c r="D44" s="48"/>
      <c r="E44" s="48">
        <f>C44</f>
        <v>0</v>
      </c>
      <c r="F44" s="48"/>
      <c r="G44" s="48">
        <f>E44</f>
        <v>0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/>
      <c r="D45" s="50"/>
      <c r="E45" s="48">
        <f>C45</f>
        <v>0</v>
      </c>
      <c r="F45" s="50"/>
      <c r="G45" s="48">
        <f>E45</f>
        <v>0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/>
      <c r="D46" s="50"/>
      <c r="E46" s="48">
        <f>C46</f>
        <v>0</v>
      </c>
      <c r="F46" s="50"/>
      <c r="G46" s="48">
        <f>E46</f>
        <v>0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/>
      <c r="D47" s="50"/>
      <c r="E47" s="48">
        <f>C47</f>
        <v>0</v>
      </c>
      <c r="F47" s="50"/>
      <c r="G47" s="48">
        <f>E47</f>
        <v>0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C27:C28"/>
    <mergeCell ref="D27:D28"/>
    <mergeCell ref="E27:E28"/>
    <mergeCell ref="F27:F28"/>
    <mergeCell ref="K27:K28"/>
    <mergeCell ref="L27:L28"/>
    <mergeCell ref="K9:K10"/>
    <mergeCell ref="L9:L10"/>
    <mergeCell ref="J9:J10"/>
    <mergeCell ref="G27:G28"/>
    <mergeCell ref="H27:H28"/>
    <mergeCell ref="I27:I28"/>
    <mergeCell ref="J27:J28"/>
    <mergeCell ref="I9:I10"/>
    <mergeCell ref="F9:F10"/>
    <mergeCell ref="G9:G10"/>
    <mergeCell ref="H9:H10"/>
    <mergeCell ref="F21:F22"/>
    <mergeCell ref="C21:C22"/>
    <mergeCell ref="D21:D22"/>
    <mergeCell ref="E21:E22"/>
    <mergeCell ref="E9:E10"/>
    <mergeCell ref="H21:H22"/>
    <mergeCell ref="A14:B14"/>
    <mergeCell ref="A18:B18"/>
    <mergeCell ref="A19:B19"/>
    <mergeCell ref="A20:B20"/>
    <mergeCell ref="A15:B15"/>
    <mergeCell ref="A16:B16"/>
    <mergeCell ref="A17:B17"/>
    <mergeCell ref="A21:B21"/>
    <mergeCell ref="A48:B48"/>
    <mergeCell ref="A45:B45"/>
    <mergeCell ref="A46:B46"/>
    <mergeCell ref="A47:B47"/>
    <mergeCell ref="A22:B22"/>
    <mergeCell ref="A2:L2"/>
    <mergeCell ref="A9:B9"/>
    <mergeCell ref="A13:B13"/>
    <mergeCell ref="A11:B11"/>
    <mergeCell ref="A12:B12"/>
    <mergeCell ref="A6:B6"/>
    <mergeCell ref="A7:B7"/>
    <mergeCell ref="A8:B8"/>
    <mergeCell ref="C9:C10"/>
    <mergeCell ref="D9:D10"/>
    <mergeCell ref="M9:M10"/>
    <mergeCell ref="M27:M28"/>
    <mergeCell ref="G3:H3"/>
    <mergeCell ref="I3:K3"/>
    <mergeCell ref="M21:M22"/>
    <mergeCell ref="I21:I22"/>
    <mergeCell ref="J21:J22"/>
    <mergeCell ref="K21:K22"/>
    <mergeCell ref="L21:L22"/>
    <mergeCell ref="G21:G2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4.75390625" style="0" customWidth="1"/>
    <col min="2" max="2" width="29.12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0.87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25390625" style="0" customWidth="1"/>
    <col min="12" max="12" width="5.125" style="0" customWidth="1"/>
    <col min="13" max="13" width="13.375" style="0" bestFit="1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46"/>
    </row>
    <row r="2" spans="1:13" ht="25.5" customHeight="1">
      <c r="A2" s="529" t="s">
        <v>86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46"/>
    </row>
    <row r="3" spans="1:13" ht="24.75" customHeight="1">
      <c r="A3" s="29" t="s">
        <v>50</v>
      </c>
      <c r="B3" s="30"/>
      <c r="C3" s="28" t="s">
        <v>40</v>
      </c>
      <c r="D3" s="28"/>
      <c r="E3" s="31">
        <f>1!E3</f>
        <v>41067</v>
      </c>
      <c r="F3" s="32"/>
      <c r="G3" s="532" t="s">
        <v>64</v>
      </c>
      <c r="H3" s="532"/>
      <c r="I3" s="528">
        <f>seznam!F22</f>
        <v>0</v>
      </c>
      <c r="J3" s="528"/>
      <c r="K3" s="528"/>
      <c r="L3" s="28"/>
      <c r="M3" s="46"/>
    </row>
    <row r="4" spans="1:13" ht="27.75" customHeight="1">
      <c r="A4" s="351">
        <f>seznam!B22</f>
        <v>0</v>
      </c>
      <c r="B4" s="33">
        <f>seznam!C22</f>
        <v>0</v>
      </c>
      <c r="C4" s="34" t="str">
        <f>1!C4</f>
        <v>Pavel </v>
      </c>
      <c r="D4" s="283"/>
      <c r="E4" s="34" t="str">
        <f>1!E4</f>
        <v>Miloslav</v>
      </c>
      <c r="F4" s="284"/>
      <c r="G4" s="34" t="str">
        <f>1!G4</f>
        <v>Luboš</v>
      </c>
      <c r="H4" s="284"/>
      <c r="I4" s="35">
        <v>0</v>
      </c>
      <c r="J4" s="284"/>
      <c r="K4" s="35">
        <v>0</v>
      </c>
      <c r="L4" s="234"/>
      <c r="M4" s="46"/>
    </row>
    <row r="5" spans="1:13" ht="34.5" customHeight="1">
      <c r="A5" s="346">
        <f>seznam!E22</f>
        <v>0</v>
      </c>
      <c r="B5" s="36">
        <f>seznam!D22</f>
        <v>0</v>
      </c>
      <c r="C5" s="37" t="str">
        <f>1!C5</f>
        <v>Sedláček</v>
      </c>
      <c r="D5" s="285"/>
      <c r="E5" s="37" t="str">
        <f>1!E5</f>
        <v>Perníček</v>
      </c>
      <c r="F5" s="286"/>
      <c r="G5" s="37" t="str">
        <f>1!G5</f>
        <v>Kozák</v>
      </c>
      <c r="H5" s="286"/>
      <c r="I5" s="38">
        <v>0</v>
      </c>
      <c r="J5" s="287"/>
      <c r="K5" s="38">
        <v>0</v>
      </c>
      <c r="L5" s="236"/>
      <c r="M5" s="46"/>
    </row>
    <row r="6" spans="1:13" ht="22.5" customHeight="1">
      <c r="A6" s="536" t="s">
        <v>3</v>
      </c>
      <c r="B6" s="536"/>
      <c r="C6" s="243"/>
      <c r="D6" s="23"/>
      <c r="E6" s="23"/>
      <c r="F6" s="23"/>
      <c r="G6" s="23"/>
      <c r="H6" s="23"/>
      <c r="I6" s="23"/>
      <c r="J6" s="23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0</v>
      </c>
      <c r="D7" s="98"/>
      <c r="E7" s="92">
        <f>E34</f>
        <v>0</v>
      </c>
      <c r="F7" s="98"/>
      <c r="G7" s="92">
        <f>G34</f>
        <v>0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>C43</f>
        <v>0</v>
      </c>
      <c r="D8" s="101"/>
      <c r="E8" s="100">
        <f>E43</f>
        <v>0</v>
      </c>
      <c r="F8" s="101"/>
      <c r="G8" s="100">
        <f>G43</f>
        <v>0</v>
      </c>
      <c r="H8" s="101"/>
      <c r="I8" s="100">
        <f>I43</f>
        <v>0</v>
      </c>
      <c r="J8" s="101"/>
      <c r="K8" s="100">
        <f>K43</f>
        <v>0</v>
      </c>
      <c r="L8" s="102"/>
      <c r="M8" s="46"/>
    </row>
    <row r="9" spans="1:13" ht="21" customHeight="1">
      <c r="A9" s="530" t="s">
        <v>6</v>
      </c>
      <c r="B9" s="531"/>
      <c r="C9" s="524"/>
      <c r="D9" s="514"/>
      <c r="E9" s="524"/>
      <c r="F9" s="514"/>
      <c r="G9" s="524"/>
      <c r="H9" s="514"/>
      <c r="I9" s="524"/>
      <c r="J9" s="514"/>
      <c r="K9" s="524"/>
      <c r="L9" s="526"/>
      <c r="M9" s="518">
        <f>(C9+E9+G9+I9+K9)/3</f>
        <v>0</v>
      </c>
    </row>
    <row r="10" spans="1:13" ht="14.25" customHeight="1">
      <c r="A10" s="51" t="s">
        <v>7</v>
      </c>
      <c r="B10" s="52"/>
      <c r="C10" s="525"/>
      <c r="D10" s="515"/>
      <c r="E10" s="525"/>
      <c r="F10" s="515"/>
      <c r="G10" s="525"/>
      <c r="H10" s="515"/>
      <c r="I10" s="525"/>
      <c r="J10" s="515"/>
      <c r="K10" s="525"/>
      <c r="L10" s="527"/>
      <c r="M10" s="519"/>
    </row>
    <row r="11" spans="1:13" ht="15.75" customHeight="1">
      <c r="A11" s="534" t="s">
        <v>9</v>
      </c>
      <c r="B11" s="535"/>
      <c r="C11" s="23"/>
      <c r="D11" s="24"/>
      <c r="E11" s="24"/>
      <c r="F11" s="24"/>
      <c r="G11" s="24"/>
      <c r="H11" s="24"/>
      <c r="I11" s="24"/>
      <c r="J11" s="24"/>
      <c r="K11" s="24"/>
      <c r="L11" s="230"/>
      <c r="M11" s="147">
        <f aca="true" t="shared" si="0" ref="M11:M19">(C11+E11+G11+I11+K11)/3</f>
        <v>0</v>
      </c>
    </row>
    <row r="12" spans="1:13" ht="18" customHeight="1">
      <c r="A12" s="534" t="s">
        <v>8</v>
      </c>
      <c r="B12" s="535"/>
      <c r="C12" s="40"/>
      <c r="D12" s="41"/>
      <c r="E12" s="41"/>
      <c r="F12" s="41"/>
      <c r="G12" s="41"/>
      <c r="H12" s="41"/>
      <c r="I12" s="41"/>
      <c r="J12" s="41"/>
      <c r="K12" s="41"/>
      <c r="L12" s="231"/>
      <c r="M12" s="147">
        <f t="shared" si="0"/>
        <v>0</v>
      </c>
    </row>
    <row r="13" spans="1:13" ht="25.5" customHeight="1">
      <c r="A13" s="533" t="s">
        <v>10</v>
      </c>
      <c r="B13" s="533"/>
      <c r="C13" s="92">
        <f>(C9+C11+C12)/3</f>
        <v>0</v>
      </c>
      <c r="D13" s="93"/>
      <c r="E13" s="92">
        <f>(E9+E11+E12)/3</f>
        <v>0</v>
      </c>
      <c r="F13" s="93"/>
      <c r="G13" s="92">
        <f>(G9+G11+G12)/3</f>
        <v>0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0"/>
        <v>0</v>
      </c>
    </row>
    <row r="14" spans="1:13" ht="28.5" customHeight="1">
      <c r="A14" s="541" t="s">
        <v>90</v>
      </c>
      <c r="B14" s="541"/>
      <c r="C14" s="23"/>
      <c r="D14" s="24"/>
      <c r="E14" s="24"/>
      <c r="F14" s="24"/>
      <c r="G14" s="24"/>
      <c r="H14" s="24"/>
      <c r="I14" s="24"/>
      <c r="J14" s="24"/>
      <c r="K14" s="24"/>
      <c r="L14" s="232"/>
      <c r="M14" s="147"/>
    </row>
    <row r="15" spans="1:13" ht="28.5" customHeight="1">
      <c r="A15" s="541" t="s">
        <v>17</v>
      </c>
      <c r="B15" s="541"/>
      <c r="C15" s="23"/>
      <c r="D15" s="39"/>
      <c r="E15" s="39"/>
      <c r="F15" s="39"/>
      <c r="G15" s="39"/>
      <c r="H15" s="39"/>
      <c r="I15" s="39"/>
      <c r="J15" s="39"/>
      <c r="K15" s="39"/>
      <c r="L15" s="232"/>
      <c r="M15" s="147">
        <f t="shared" si="0"/>
        <v>0</v>
      </c>
    </row>
    <row r="16" spans="1:13" ht="31.5" customHeight="1">
      <c r="A16" s="541" t="s">
        <v>14</v>
      </c>
      <c r="B16" s="542"/>
      <c r="C16" s="23"/>
      <c r="D16" s="39"/>
      <c r="E16" s="39"/>
      <c r="F16" s="39"/>
      <c r="G16" s="39"/>
      <c r="H16" s="39"/>
      <c r="I16" s="39"/>
      <c r="J16" s="39"/>
      <c r="K16" s="39"/>
      <c r="L16" s="232"/>
      <c r="M16" s="147">
        <f t="shared" si="0"/>
        <v>0</v>
      </c>
    </row>
    <row r="17" spans="1:13" ht="24.75" customHeight="1">
      <c r="A17" s="534" t="s">
        <v>11</v>
      </c>
      <c r="B17" s="535"/>
      <c r="C17" s="23"/>
      <c r="D17" s="39"/>
      <c r="E17" s="39"/>
      <c r="F17" s="39"/>
      <c r="G17" s="39"/>
      <c r="H17" s="39"/>
      <c r="I17" s="39"/>
      <c r="J17" s="39"/>
      <c r="K17" s="39"/>
      <c r="L17" s="232"/>
      <c r="M17" s="147">
        <f t="shared" si="0"/>
        <v>0</v>
      </c>
    </row>
    <row r="18" spans="1:13" ht="28.5" customHeight="1">
      <c r="A18" s="545" t="s">
        <v>12</v>
      </c>
      <c r="B18" s="545"/>
      <c r="C18" s="23"/>
      <c r="D18" s="39"/>
      <c r="E18" s="39"/>
      <c r="F18" s="39"/>
      <c r="G18" s="39"/>
      <c r="H18" s="39"/>
      <c r="I18" s="39"/>
      <c r="J18" s="39"/>
      <c r="K18" s="39"/>
      <c r="L18" s="232"/>
      <c r="M18" s="147">
        <f t="shared" si="0"/>
        <v>0</v>
      </c>
    </row>
    <row r="19" spans="1:13" ht="32.25" customHeight="1">
      <c r="A19" s="533" t="s">
        <v>10</v>
      </c>
      <c r="B19" s="533"/>
      <c r="C19" s="92">
        <f>(C16+C17+C18)/3</f>
        <v>0</v>
      </c>
      <c r="D19" s="93"/>
      <c r="E19" s="92">
        <f>(E16+E17+E18)/3</f>
        <v>0</v>
      </c>
      <c r="F19" s="93"/>
      <c r="G19" s="92">
        <f>(G16+G17+G18)/3</f>
        <v>0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0"/>
        <v>0</v>
      </c>
    </row>
    <row r="20" spans="1:13" ht="36.75" customHeight="1" thickBot="1">
      <c r="A20" s="546" t="s">
        <v>13</v>
      </c>
      <c r="B20" s="547"/>
      <c r="C20" s="23"/>
      <c r="D20" s="39"/>
      <c r="E20" s="39"/>
      <c r="F20" s="39"/>
      <c r="G20" s="39"/>
      <c r="H20" s="39"/>
      <c r="I20" s="39"/>
      <c r="J20" s="39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0</v>
      </c>
      <c r="D21" s="522"/>
      <c r="E21" s="522">
        <f aca="true" t="shared" si="1" ref="E21:K21">(E6+E7+E8+E13+E14+E15+E19+E20)/8</f>
        <v>0</v>
      </c>
      <c r="F21" s="522"/>
      <c r="G21" s="522">
        <f t="shared" si="1"/>
        <v>0</v>
      </c>
      <c r="H21" s="522"/>
      <c r="I21" s="522">
        <f t="shared" si="1"/>
        <v>0</v>
      </c>
      <c r="J21" s="522"/>
      <c r="K21" s="522">
        <f t="shared" si="1"/>
        <v>0</v>
      </c>
      <c r="L21" s="550"/>
      <c r="M21" s="548">
        <f>(C21+E21++G21+I21+K21)/3</f>
        <v>0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9.7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53">
        <f>A4</f>
        <v>0</v>
      </c>
      <c r="B25" s="54">
        <f>B4</f>
        <v>0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0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/>
      <c r="D27" s="539"/>
      <c r="E27" s="514"/>
      <c r="F27" s="516"/>
      <c r="G27" s="516"/>
      <c r="H27" s="516"/>
      <c r="I27" s="516"/>
      <c r="J27" s="516"/>
      <c r="K27" s="516"/>
      <c r="L27" s="520"/>
      <c r="M27" s="518">
        <f>(C27+E27+G27+I27+K27)/3</f>
        <v>0</v>
      </c>
    </row>
    <row r="28" spans="1:13" ht="11.25" customHeight="1">
      <c r="A28" s="65"/>
      <c r="B28" s="66" t="s">
        <v>21</v>
      </c>
      <c r="C28" s="515"/>
      <c r="D28" s="540"/>
      <c r="E28" s="515"/>
      <c r="F28" s="517"/>
      <c r="G28" s="517"/>
      <c r="H28" s="517"/>
      <c r="I28" s="517"/>
      <c r="J28" s="517"/>
      <c r="K28" s="517"/>
      <c r="L28" s="521"/>
      <c r="M28" s="519"/>
    </row>
    <row r="29" spans="1:13" ht="24.75" customHeight="1">
      <c r="A29" s="67"/>
      <c r="B29" s="68" t="s">
        <v>22</v>
      </c>
      <c r="C29" s="325"/>
      <c r="D29" s="325"/>
      <c r="E29" s="325"/>
      <c r="F29" s="325"/>
      <c r="G29" s="325"/>
      <c r="H29" s="43"/>
      <c r="I29" s="43"/>
      <c r="J29" s="43"/>
      <c r="K29" s="43"/>
      <c r="L29" s="59"/>
      <c r="M29" s="147">
        <f aca="true" t="shared" si="2" ref="M29:M34">(C29+E29+G29+I29+K29)/3</f>
        <v>0</v>
      </c>
    </row>
    <row r="30" spans="1:13" ht="24.75" customHeight="1">
      <c r="A30" s="69"/>
      <c r="B30" s="68" t="s">
        <v>23</v>
      </c>
      <c r="C30" s="39"/>
      <c r="D30" s="39"/>
      <c r="E30" s="39"/>
      <c r="F30" s="39"/>
      <c r="G30" s="39"/>
      <c r="H30" s="45"/>
      <c r="I30" s="45"/>
      <c r="J30" s="45"/>
      <c r="K30" s="45"/>
      <c r="L30" s="49"/>
      <c r="M30" s="147">
        <f t="shared" si="2"/>
        <v>0</v>
      </c>
    </row>
    <row r="31" spans="1:13" ht="24.75" customHeight="1">
      <c r="A31" s="70"/>
      <c r="B31" s="68" t="s">
        <v>24</v>
      </c>
      <c r="C31" s="39"/>
      <c r="D31" s="325"/>
      <c r="E31" s="325"/>
      <c r="F31" s="325"/>
      <c r="G31" s="325"/>
      <c r="H31" s="43"/>
      <c r="I31" s="43"/>
      <c r="J31" s="43"/>
      <c r="K31" s="43"/>
      <c r="L31" s="59"/>
      <c r="M31" s="147">
        <f t="shared" si="2"/>
        <v>0</v>
      </c>
    </row>
    <row r="32" spans="1:13" ht="24.75" customHeight="1">
      <c r="A32" s="70"/>
      <c r="B32" s="68" t="s">
        <v>25</v>
      </c>
      <c r="C32" s="327"/>
      <c r="D32" s="39"/>
      <c r="E32" s="39"/>
      <c r="F32" s="39"/>
      <c r="G32" s="39"/>
      <c r="H32" s="45"/>
      <c r="I32" s="45"/>
      <c r="J32" s="45"/>
      <c r="K32" s="45"/>
      <c r="L32" s="49"/>
      <c r="M32" s="147">
        <f t="shared" si="2"/>
        <v>0</v>
      </c>
    </row>
    <row r="33" spans="1:13" ht="24.75" customHeight="1">
      <c r="A33" s="71"/>
      <c r="B33" s="72" t="s">
        <v>26</v>
      </c>
      <c r="C33" s="39"/>
      <c r="D33" s="39"/>
      <c r="E33" s="39"/>
      <c r="F33" s="39"/>
      <c r="G33" s="39"/>
      <c r="H33" s="45"/>
      <c r="I33" s="45"/>
      <c r="J33" s="45"/>
      <c r="K33" s="45"/>
      <c r="L33" s="49"/>
      <c r="M33" s="147">
        <f t="shared" si="2"/>
        <v>0</v>
      </c>
    </row>
    <row r="34" spans="1:13" ht="24.75" customHeight="1" thickBot="1">
      <c r="A34" s="73" t="s">
        <v>27</v>
      </c>
      <c r="B34" s="74"/>
      <c r="C34" s="94">
        <f>(C27+C29+C30+C31+C32+C33)/6</f>
        <v>0</v>
      </c>
      <c r="D34" s="94"/>
      <c r="E34" s="94">
        <f>(E27+E29+E30+E31+E32+E33)/6</f>
        <v>0</v>
      </c>
      <c r="F34" s="94"/>
      <c r="G34" s="94">
        <f>(G27+G29+G30+G31+G32+G33)/6</f>
        <v>0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2"/>
        <v>0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/>
      <c r="D36" s="222">
        <f>C36*A36</f>
        <v>0</v>
      </c>
      <c r="E36" s="48">
        <f aca="true" t="shared" si="3" ref="E36:E42">C36</f>
        <v>0</v>
      </c>
      <c r="F36" s="222">
        <f>E36*A36</f>
        <v>0</v>
      </c>
      <c r="G36" s="48">
        <f aca="true" t="shared" si="4" ref="G36:G42">E36</f>
        <v>0</v>
      </c>
      <c r="H36" s="222">
        <f>G36*A36</f>
        <v>0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/>
      <c r="D37" s="223"/>
      <c r="E37" s="48">
        <f t="shared" si="3"/>
        <v>0</v>
      </c>
      <c r="F37" s="222"/>
      <c r="G37" s="48">
        <f t="shared" si="4"/>
        <v>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/>
      <c r="D38" s="223"/>
      <c r="E38" s="48">
        <f t="shared" si="3"/>
        <v>0</v>
      </c>
      <c r="F38" s="222"/>
      <c r="G38" s="48">
        <f t="shared" si="4"/>
        <v>0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/>
      <c r="D39" s="224">
        <f>(C37+C38+C39)/3*A39</f>
        <v>0</v>
      </c>
      <c r="E39" s="48">
        <f t="shared" si="3"/>
        <v>0</v>
      </c>
      <c r="F39" s="224">
        <f>(E37+E38+E39)/3*A39</f>
        <v>0</v>
      </c>
      <c r="G39" s="48">
        <f t="shared" si="4"/>
        <v>0</v>
      </c>
      <c r="H39" s="224">
        <f>(G37+G38+G39)/3*A39</f>
        <v>0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/>
      <c r="D40" s="224">
        <f>C40*A40</f>
        <v>0</v>
      </c>
      <c r="E40" s="48">
        <f t="shared" si="3"/>
        <v>0</v>
      </c>
      <c r="F40" s="224">
        <f>E40*A40</f>
        <v>0</v>
      </c>
      <c r="G40" s="48">
        <f t="shared" si="4"/>
        <v>0</v>
      </c>
      <c r="H40" s="224">
        <f>G40*A40</f>
        <v>0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/>
      <c r="D41" s="225">
        <f>C41*A41</f>
        <v>0</v>
      </c>
      <c r="E41" s="48">
        <f t="shared" si="3"/>
        <v>0</v>
      </c>
      <c r="F41" s="225">
        <f>E41*A41</f>
        <v>0</v>
      </c>
      <c r="G41" s="48">
        <f t="shared" si="4"/>
        <v>0</v>
      </c>
      <c r="H41" s="225">
        <f>G41*A41</f>
        <v>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/>
      <c r="D42" s="224">
        <f>C42*A42</f>
        <v>0</v>
      </c>
      <c r="E42" s="48">
        <f t="shared" si="3"/>
        <v>0</v>
      </c>
      <c r="F42" s="224">
        <f>E42*A42</f>
        <v>0</v>
      </c>
      <c r="G42" s="48">
        <f t="shared" si="4"/>
        <v>0</v>
      </c>
      <c r="H42" s="224">
        <f>G42*A42</f>
        <v>0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0</v>
      </c>
      <c r="D43" s="226">
        <f>SUM(D35:D42)</f>
        <v>0</v>
      </c>
      <c r="E43" s="96">
        <f>(F43/16)</f>
        <v>0</v>
      </c>
      <c r="F43" s="226">
        <f>SUM(F35:F42)</f>
        <v>0</v>
      </c>
      <c r="G43" s="96">
        <f>(H43/16)</f>
        <v>0</v>
      </c>
      <c r="H43" s="227">
        <f>SUM(H35:H42)</f>
        <v>0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/>
      <c r="D44" s="48"/>
      <c r="E44" s="48">
        <f>C44</f>
        <v>0</v>
      </c>
      <c r="F44" s="48"/>
      <c r="G44" s="48">
        <f>E44</f>
        <v>0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/>
      <c r="D45" s="50"/>
      <c r="E45" s="48">
        <f>C45</f>
        <v>0</v>
      </c>
      <c r="F45" s="50"/>
      <c r="G45" s="48">
        <f>E45</f>
        <v>0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/>
      <c r="D46" s="50"/>
      <c r="E46" s="48">
        <f>C46</f>
        <v>0</v>
      </c>
      <c r="F46" s="50"/>
      <c r="G46" s="48">
        <f>E46</f>
        <v>0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/>
      <c r="D47" s="50"/>
      <c r="E47" s="48">
        <f>C47</f>
        <v>0</v>
      </c>
      <c r="F47" s="50"/>
      <c r="G47" s="48">
        <f>E47</f>
        <v>0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M9:M10"/>
    <mergeCell ref="M27:M28"/>
    <mergeCell ref="G3:H3"/>
    <mergeCell ref="I3:K3"/>
    <mergeCell ref="M21:M22"/>
    <mergeCell ref="I21:I22"/>
    <mergeCell ref="J21:J22"/>
    <mergeCell ref="K21:K22"/>
    <mergeCell ref="L21:L22"/>
    <mergeCell ref="K9:K10"/>
    <mergeCell ref="A2:L2"/>
    <mergeCell ref="A9:B9"/>
    <mergeCell ref="A13:B13"/>
    <mergeCell ref="A11:B11"/>
    <mergeCell ref="A12:B12"/>
    <mergeCell ref="A6:B6"/>
    <mergeCell ref="A7:B7"/>
    <mergeCell ref="A8:B8"/>
    <mergeCell ref="C9:C10"/>
    <mergeCell ref="D9:D10"/>
    <mergeCell ref="A48:B48"/>
    <mergeCell ref="A45:B45"/>
    <mergeCell ref="A46:B46"/>
    <mergeCell ref="A47:B47"/>
    <mergeCell ref="C21:C22"/>
    <mergeCell ref="D21:D22"/>
    <mergeCell ref="A21:B21"/>
    <mergeCell ref="C27:C28"/>
    <mergeCell ref="D27:D28"/>
    <mergeCell ref="A22:B22"/>
    <mergeCell ref="A14:B14"/>
    <mergeCell ref="A18:B18"/>
    <mergeCell ref="A19:B19"/>
    <mergeCell ref="A20:B20"/>
    <mergeCell ref="A15:B15"/>
    <mergeCell ref="A16:B16"/>
    <mergeCell ref="A17:B17"/>
    <mergeCell ref="I9:I10"/>
    <mergeCell ref="E21:E22"/>
    <mergeCell ref="F21:F22"/>
    <mergeCell ref="G21:G22"/>
    <mergeCell ref="H21:H22"/>
    <mergeCell ref="E9:E10"/>
    <mergeCell ref="F9:F10"/>
    <mergeCell ref="G9:G10"/>
    <mergeCell ref="H9:H10"/>
    <mergeCell ref="E27:E28"/>
    <mergeCell ref="F27:F28"/>
    <mergeCell ref="K27:K28"/>
    <mergeCell ref="L27:L28"/>
    <mergeCell ref="L9:L10"/>
    <mergeCell ref="J9:J10"/>
    <mergeCell ref="G27:G28"/>
    <mergeCell ref="H27:H28"/>
    <mergeCell ref="I27:I28"/>
    <mergeCell ref="J27:J2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4.75390625" style="0" customWidth="1"/>
    <col min="2" max="2" width="29.12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0.87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25390625" style="0" customWidth="1"/>
    <col min="12" max="12" width="5.125" style="0" customWidth="1"/>
    <col min="13" max="13" width="13.375" style="0" bestFit="1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46"/>
    </row>
    <row r="2" spans="1:13" ht="25.5" customHeight="1">
      <c r="A2" s="529" t="s">
        <v>86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46"/>
    </row>
    <row r="3" spans="1:13" ht="24.75" customHeight="1">
      <c r="A3" s="29" t="s">
        <v>50</v>
      </c>
      <c r="B3" s="30"/>
      <c r="C3" s="28" t="s">
        <v>40</v>
      </c>
      <c r="D3" s="28"/>
      <c r="E3" s="31">
        <f>1!E3</f>
        <v>41067</v>
      </c>
      <c r="F3" s="32"/>
      <c r="G3" s="532" t="s">
        <v>64</v>
      </c>
      <c r="H3" s="532"/>
      <c r="I3" s="528">
        <f>seznam!F23</f>
        <v>0</v>
      </c>
      <c r="J3" s="528"/>
      <c r="K3" s="528"/>
      <c r="L3" s="28"/>
      <c r="M3" s="46"/>
    </row>
    <row r="4" spans="1:13" ht="27.75" customHeight="1">
      <c r="A4" s="351">
        <f>seznam!B23</f>
        <v>0</v>
      </c>
      <c r="B4" s="33">
        <f>seznam!C23</f>
        <v>0</v>
      </c>
      <c r="C4" s="34" t="str">
        <f>1!C4</f>
        <v>Pavel </v>
      </c>
      <c r="D4" s="283"/>
      <c r="E4" s="34" t="str">
        <f>1!E4</f>
        <v>Miloslav</v>
      </c>
      <c r="F4" s="284"/>
      <c r="G4" s="34" t="str">
        <f>1!G4</f>
        <v>Luboš</v>
      </c>
      <c r="H4" s="284"/>
      <c r="I4" s="35">
        <v>0</v>
      </c>
      <c r="J4" s="284"/>
      <c r="K4" s="35">
        <v>0</v>
      </c>
      <c r="L4" s="234"/>
      <c r="M4" s="46"/>
    </row>
    <row r="5" spans="1:13" ht="34.5" customHeight="1">
      <c r="A5" s="346">
        <f>seznam!E23</f>
        <v>0</v>
      </c>
      <c r="B5" s="36">
        <f>seznam!D23</f>
        <v>0</v>
      </c>
      <c r="C5" s="37" t="str">
        <f>1!C5</f>
        <v>Sedláček</v>
      </c>
      <c r="D5" s="285"/>
      <c r="E5" s="37" t="str">
        <f>1!E5</f>
        <v>Perníček</v>
      </c>
      <c r="F5" s="286"/>
      <c r="G5" s="37" t="str">
        <f>1!G5</f>
        <v>Kozák</v>
      </c>
      <c r="H5" s="286"/>
      <c r="I5" s="38">
        <v>0</v>
      </c>
      <c r="J5" s="287"/>
      <c r="K5" s="38">
        <v>0</v>
      </c>
      <c r="L5" s="236"/>
      <c r="M5" s="46"/>
    </row>
    <row r="6" spans="1:13" ht="22.5" customHeight="1">
      <c r="A6" s="536" t="s">
        <v>3</v>
      </c>
      <c r="B6" s="536"/>
      <c r="C6" s="243"/>
      <c r="D6" s="23"/>
      <c r="E6" s="23"/>
      <c r="F6" s="23"/>
      <c r="G6" s="23"/>
      <c r="H6" s="23"/>
      <c r="I6" s="23"/>
      <c r="J6" s="23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0</v>
      </c>
      <c r="D7" s="98"/>
      <c r="E7" s="92">
        <f>E34</f>
        <v>0</v>
      </c>
      <c r="F7" s="98"/>
      <c r="G7" s="92">
        <f>G34</f>
        <v>0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>C43</f>
        <v>0</v>
      </c>
      <c r="D8" s="101"/>
      <c r="E8" s="100">
        <f>E43</f>
        <v>0</v>
      </c>
      <c r="F8" s="101"/>
      <c r="G8" s="100">
        <f>G43</f>
        <v>0</v>
      </c>
      <c r="H8" s="101"/>
      <c r="I8" s="100">
        <f>I43</f>
        <v>0</v>
      </c>
      <c r="J8" s="101"/>
      <c r="K8" s="100">
        <f>K43</f>
        <v>0</v>
      </c>
      <c r="L8" s="102"/>
      <c r="M8" s="46"/>
    </row>
    <row r="9" spans="1:13" ht="21" customHeight="1">
      <c r="A9" s="530" t="s">
        <v>6</v>
      </c>
      <c r="B9" s="531"/>
      <c r="C9" s="524"/>
      <c r="D9" s="514"/>
      <c r="E9" s="524"/>
      <c r="F9" s="514"/>
      <c r="G9" s="524"/>
      <c r="H9" s="514"/>
      <c r="I9" s="524"/>
      <c r="J9" s="514"/>
      <c r="K9" s="524"/>
      <c r="L9" s="526"/>
      <c r="M9" s="518">
        <f>(C9+E9+G9+I9+K9)/3</f>
        <v>0</v>
      </c>
    </row>
    <row r="10" spans="1:13" ht="14.25" customHeight="1">
      <c r="A10" s="51" t="s">
        <v>7</v>
      </c>
      <c r="B10" s="52"/>
      <c r="C10" s="525"/>
      <c r="D10" s="515"/>
      <c r="E10" s="525"/>
      <c r="F10" s="515"/>
      <c r="G10" s="525"/>
      <c r="H10" s="515"/>
      <c r="I10" s="525"/>
      <c r="J10" s="515"/>
      <c r="K10" s="525"/>
      <c r="L10" s="527"/>
      <c r="M10" s="519"/>
    </row>
    <row r="11" spans="1:13" ht="15.75" customHeight="1">
      <c r="A11" s="534" t="s">
        <v>9</v>
      </c>
      <c r="B11" s="535"/>
      <c r="C11" s="23"/>
      <c r="D11" s="24"/>
      <c r="E11" s="24"/>
      <c r="F11" s="24"/>
      <c r="G11" s="24"/>
      <c r="H11" s="24"/>
      <c r="I11" s="24"/>
      <c r="J11" s="24"/>
      <c r="K11" s="24"/>
      <c r="L11" s="230"/>
      <c r="M11" s="147">
        <f aca="true" t="shared" si="0" ref="M11:M19">(C11+E11+G11+I11+K11)/3</f>
        <v>0</v>
      </c>
    </row>
    <row r="12" spans="1:13" ht="18" customHeight="1">
      <c r="A12" s="534" t="s">
        <v>8</v>
      </c>
      <c r="B12" s="535"/>
      <c r="C12" s="40"/>
      <c r="D12" s="41"/>
      <c r="E12" s="41"/>
      <c r="F12" s="41"/>
      <c r="G12" s="41"/>
      <c r="H12" s="41"/>
      <c r="I12" s="41"/>
      <c r="J12" s="41"/>
      <c r="K12" s="41"/>
      <c r="L12" s="231"/>
      <c r="M12" s="147">
        <f t="shared" si="0"/>
        <v>0</v>
      </c>
    </row>
    <row r="13" spans="1:13" ht="25.5" customHeight="1">
      <c r="A13" s="533" t="s">
        <v>10</v>
      </c>
      <c r="B13" s="533"/>
      <c r="C13" s="92">
        <f>(C9+C11+C12)/3</f>
        <v>0</v>
      </c>
      <c r="D13" s="93"/>
      <c r="E13" s="92">
        <f>(E9+E11+E12)/3</f>
        <v>0</v>
      </c>
      <c r="F13" s="93"/>
      <c r="G13" s="92">
        <f>(G9+G11+G12)/3</f>
        <v>0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0"/>
        <v>0</v>
      </c>
    </row>
    <row r="14" spans="1:13" ht="28.5" customHeight="1">
      <c r="A14" s="541" t="s">
        <v>90</v>
      </c>
      <c r="B14" s="541"/>
      <c r="C14" s="23"/>
      <c r="D14" s="24"/>
      <c r="E14" s="24"/>
      <c r="F14" s="24"/>
      <c r="G14" s="24"/>
      <c r="H14" s="24"/>
      <c r="I14" s="24"/>
      <c r="J14" s="24"/>
      <c r="K14" s="24"/>
      <c r="L14" s="232"/>
      <c r="M14" s="147"/>
    </row>
    <row r="15" spans="1:13" ht="28.5" customHeight="1">
      <c r="A15" s="541" t="s">
        <v>17</v>
      </c>
      <c r="B15" s="541"/>
      <c r="C15" s="23"/>
      <c r="D15" s="39"/>
      <c r="E15" s="39"/>
      <c r="F15" s="39"/>
      <c r="G15" s="39"/>
      <c r="H15" s="39"/>
      <c r="I15" s="39"/>
      <c r="J15" s="39"/>
      <c r="K15" s="39"/>
      <c r="L15" s="232"/>
      <c r="M15" s="147">
        <f t="shared" si="0"/>
        <v>0</v>
      </c>
    </row>
    <row r="16" spans="1:13" ht="31.5" customHeight="1">
      <c r="A16" s="541" t="s">
        <v>14</v>
      </c>
      <c r="B16" s="542"/>
      <c r="C16" s="23"/>
      <c r="D16" s="39"/>
      <c r="E16" s="39"/>
      <c r="F16" s="39"/>
      <c r="G16" s="39"/>
      <c r="H16" s="39"/>
      <c r="I16" s="39"/>
      <c r="J16" s="39"/>
      <c r="K16" s="39"/>
      <c r="L16" s="232"/>
      <c r="M16" s="147">
        <f t="shared" si="0"/>
        <v>0</v>
      </c>
    </row>
    <row r="17" spans="1:13" ht="24.75" customHeight="1">
      <c r="A17" s="534" t="s">
        <v>11</v>
      </c>
      <c r="B17" s="535"/>
      <c r="C17" s="23"/>
      <c r="D17" s="39"/>
      <c r="E17" s="39"/>
      <c r="F17" s="39"/>
      <c r="G17" s="39"/>
      <c r="H17" s="39"/>
      <c r="I17" s="39"/>
      <c r="J17" s="39"/>
      <c r="K17" s="39"/>
      <c r="L17" s="232"/>
      <c r="M17" s="147">
        <f t="shared" si="0"/>
        <v>0</v>
      </c>
    </row>
    <row r="18" spans="1:13" ht="28.5" customHeight="1">
      <c r="A18" s="545" t="s">
        <v>12</v>
      </c>
      <c r="B18" s="545"/>
      <c r="C18" s="23"/>
      <c r="D18" s="39"/>
      <c r="E18" s="39"/>
      <c r="F18" s="39"/>
      <c r="G18" s="39"/>
      <c r="H18" s="39"/>
      <c r="I18" s="39"/>
      <c r="J18" s="39"/>
      <c r="K18" s="39"/>
      <c r="L18" s="232"/>
      <c r="M18" s="147">
        <f t="shared" si="0"/>
        <v>0</v>
      </c>
    </row>
    <row r="19" spans="1:13" ht="32.25" customHeight="1">
      <c r="A19" s="533" t="s">
        <v>10</v>
      </c>
      <c r="B19" s="533"/>
      <c r="C19" s="92">
        <f>(C16+C17+C18)/3</f>
        <v>0</v>
      </c>
      <c r="D19" s="93"/>
      <c r="E19" s="92">
        <f>(E16+E17+E18)/3</f>
        <v>0</v>
      </c>
      <c r="F19" s="93"/>
      <c r="G19" s="92">
        <f>(G16+G17+G18)/3</f>
        <v>0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0"/>
        <v>0</v>
      </c>
    </row>
    <row r="20" spans="1:13" ht="36.75" customHeight="1" thickBot="1">
      <c r="A20" s="546" t="s">
        <v>13</v>
      </c>
      <c r="B20" s="547"/>
      <c r="C20" s="23"/>
      <c r="D20" s="39"/>
      <c r="E20" s="39"/>
      <c r="F20" s="39"/>
      <c r="G20" s="39"/>
      <c r="H20" s="39"/>
      <c r="I20" s="39"/>
      <c r="J20" s="39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0</v>
      </c>
      <c r="D21" s="522"/>
      <c r="E21" s="522">
        <f aca="true" t="shared" si="1" ref="E21:K21">(E6+E7+E8+E13+E14+E15+E19+E20)/8</f>
        <v>0</v>
      </c>
      <c r="F21" s="522"/>
      <c r="G21" s="522">
        <f t="shared" si="1"/>
        <v>0</v>
      </c>
      <c r="H21" s="522"/>
      <c r="I21" s="522">
        <f t="shared" si="1"/>
        <v>0</v>
      </c>
      <c r="J21" s="522"/>
      <c r="K21" s="522">
        <f t="shared" si="1"/>
        <v>0</v>
      </c>
      <c r="L21" s="550"/>
      <c r="M21" s="548">
        <f>(C21+E21++G21+I21+K21)/3</f>
        <v>0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9.7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53">
        <f>A4</f>
        <v>0</v>
      </c>
      <c r="B25" s="54">
        <f>B4</f>
        <v>0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0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/>
      <c r="D27" s="539"/>
      <c r="E27" s="514"/>
      <c r="F27" s="516"/>
      <c r="G27" s="516"/>
      <c r="H27" s="516"/>
      <c r="I27" s="516"/>
      <c r="J27" s="516"/>
      <c r="K27" s="516"/>
      <c r="L27" s="520"/>
      <c r="M27" s="518">
        <f>(C27+E27+G27+I27+K27)/3</f>
        <v>0</v>
      </c>
    </row>
    <row r="28" spans="1:13" ht="11.25" customHeight="1">
      <c r="A28" s="65"/>
      <c r="B28" s="66" t="s">
        <v>21</v>
      </c>
      <c r="C28" s="515"/>
      <c r="D28" s="540"/>
      <c r="E28" s="515"/>
      <c r="F28" s="517"/>
      <c r="G28" s="517"/>
      <c r="H28" s="517"/>
      <c r="I28" s="517"/>
      <c r="J28" s="517"/>
      <c r="K28" s="517"/>
      <c r="L28" s="521"/>
      <c r="M28" s="519"/>
    </row>
    <row r="29" spans="1:13" ht="24.75" customHeight="1">
      <c r="A29" s="67"/>
      <c r="B29" s="68" t="s">
        <v>22</v>
      </c>
      <c r="C29" s="325"/>
      <c r="D29" s="325"/>
      <c r="E29" s="325"/>
      <c r="F29" s="325"/>
      <c r="G29" s="325"/>
      <c r="H29" s="43"/>
      <c r="I29" s="43"/>
      <c r="J29" s="43"/>
      <c r="K29" s="43"/>
      <c r="L29" s="59"/>
      <c r="M29" s="147">
        <f aca="true" t="shared" si="2" ref="M29:M34">(C29+E29+G29+I29+K29)/3</f>
        <v>0</v>
      </c>
    </row>
    <row r="30" spans="1:13" ht="24.75" customHeight="1">
      <c r="A30" s="69"/>
      <c r="B30" s="68" t="s">
        <v>23</v>
      </c>
      <c r="C30" s="39"/>
      <c r="D30" s="39"/>
      <c r="E30" s="39"/>
      <c r="F30" s="39"/>
      <c r="G30" s="39"/>
      <c r="H30" s="45"/>
      <c r="I30" s="45"/>
      <c r="J30" s="45"/>
      <c r="K30" s="45"/>
      <c r="L30" s="49"/>
      <c r="M30" s="147">
        <f t="shared" si="2"/>
        <v>0</v>
      </c>
    </row>
    <row r="31" spans="1:13" ht="24.75" customHeight="1">
      <c r="A31" s="70"/>
      <c r="B31" s="68" t="s">
        <v>24</v>
      </c>
      <c r="C31" s="39"/>
      <c r="D31" s="325"/>
      <c r="E31" s="325"/>
      <c r="F31" s="325"/>
      <c r="G31" s="325"/>
      <c r="H31" s="43"/>
      <c r="I31" s="43"/>
      <c r="J31" s="43"/>
      <c r="K31" s="43"/>
      <c r="L31" s="59"/>
      <c r="M31" s="147">
        <f t="shared" si="2"/>
        <v>0</v>
      </c>
    </row>
    <row r="32" spans="1:13" ht="24.75" customHeight="1">
      <c r="A32" s="70"/>
      <c r="B32" s="68" t="s">
        <v>25</v>
      </c>
      <c r="C32" s="327"/>
      <c r="D32" s="39"/>
      <c r="E32" s="39"/>
      <c r="F32" s="39"/>
      <c r="G32" s="39"/>
      <c r="H32" s="45"/>
      <c r="I32" s="45"/>
      <c r="J32" s="45"/>
      <c r="K32" s="45"/>
      <c r="L32" s="49"/>
      <c r="M32" s="147">
        <f t="shared" si="2"/>
        <v>0</v>
      </c>
    </row>
    <row r="33" spans="1:13" ht="24.75" customHeight="1">
      <c r="A33" s="71"/>
      <c r="B33" s="72" t="s">
        <v>26</v>
      </c>
      <c r="C33" s="39"/>
      <c r="D33" s="39"/>
      <c r="E33" s="39"/>
      <c r="F33" s="39"/>
      <c r="G33" s="39"/>
      <c r="H33" s="45"/>
      <c r="I33" s="45"/>
      <c r="J33" s="45"/>
      <c r="K33" s="45"/>
      <c r="L33" s="49"/>
      <c r="M33" s="147">
        <f t="shared" si="2"/>
        <v>0</v>
      </c>
    </row>
    <row r="34" spans="1:13" ht="24.75" customHeight="1" thickBot="1">
      <c r="A34" s="73" t="s">
        <v>27</v>
      </c>
      <c r="B34" s="74"/>
      <c r="C34" s="94">
        <f>(C27+C29+C30+C31+C32+C33)/6</f>
        <v>0</v>
      </c>
      <c r="D34" s="94"/>
      <c r="E34" s="94">
        <f>(E27+E29+E30+E31+E32+E33)/6</f>
        <v>0</v>
      </c>
      <c r="F34" s="94"/>
      <c r="G34" s="94">
        <f>(G27+G29+G30+G31+G32+G33)/6</f>
        <v>0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2"/>
        <v>0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/>
      <c r="D36" s="222">
        <f>C36*A36</f>
        <v>0</v>
      </c>
      <c r="E36" s="48">
        <f aca="true" t="shared" si="3" ref="E36:E42">C36</f>
        <v>0</v>
      </c>
      <c r="F36" s="222">
        <f>E36*A36</f>
        <v>0</v>
      </c>
      <c r="G36" s="48">
        <f aca="true" t="shared" si="4" ref="G36:G42">E36</f>
        <v>0</v>
      </c>
      <c r="H36" s="222">
        <f>G36*A36</f>
        <v>0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/>
      <c r="D37" s="223"/>
      <c r="E37" s="48">
        <f t="shared" si="3"/>
        <v>0</v>
      </c>
      <c r="F37" s="222"/>
      <c r="G37" s="48">
        <f t="shared" si="4"/>
        <v>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/>
      <c r="D38" s="223"/>
      <c r="E38" s="48">
        <f t="shared" si="3"/>
        <v>0</v>
      </c>
      <c r="F38" s="222"/>
      <c r="G38" s="48">
        <f t="shared" si="4"/>
        <v>0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/>
      <c r="D39" s="224">
        <f>(C37+C38+C39)/3*A39</f>
        <v>0</v>
      </c>
      <c r="E39" s="48">
        <f t="shared" si="3"/>
        <v>0</v>
      </c>
      <c r="F39" s="224">
        <f>(E37+E38+E39)/3*A39</f>
        <v>0</v>
      </c>
      <c r="G39" s="48">
        <f t="shared" si="4"/>
        <v>0</v>
      </c>
      <c r="H39" s="224">
        <f>(G37+G38+G39)/3*A39</f>
        <v>0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/>
      <c r="D40" s="224">
        <f>C40*A40</f>
        <v>0</v>
      </c>
      <c r="E40" s="48">
        <f t="shared" si="3"/>
        <v>0</v>
      </c>
      <c r="F40" s="224">
        <f>E40*A40</f>
        <v>0</v>
      </c>
      <c r="G40" s="48">
        <f t="shared" si="4"/>
        <v>0</v>
      </c>
      <c r="H40" s="224">
        <f>G40*A40</f>
        <v>0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/>
      <c r="D41" s="225">
        <f>C41*A41</f>
        <v>0</v>
      </c>
      <c r="E41" s="48">
        <f t="shared" si="3"/>
        <v>0</v>
      </c>
      <c r="F41" s="225">
        <f>E41*A41</f>
        <v>0</v>
      </c>
      <c r="G41" s="48">
        <f t="shared" si="4"/>
        <v>0</v>
      </c>
      <c r="H41" s="225">
        <f>G41*A41</f>
        <v>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/>
      <c r="D42" s="224">
        <f>C42*A42</f>
        <v>0</v>
      </c>
      <c r="E42" s="48">
        <f t="shared" si="3"/>
        <v>0</v>
      </c>
      <c r="F42" s="224">
        <f>E42*A42</f>
        <v>0</v>
      </c>
      <c r="G42" s="48">
        <f t="shared" si="4"/>
        <v>0</v>
      </c>
      <c r="H42" s="224">
        <f>G42*A42</f>
        <v>0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0</v>
      </c>
      <c r="D43" s="226">
        <f>SUM(D35:D42)</f>
        <v>0</v>
      </c>
      <c r="E43" s="96">
        <f>(F43/16)</f>
        <v>0</v>
      </c>
      <c r="F43" s="226">
        <f>SUM(F35:F42)</f>
        <v>0</v>
      </c>
      <c r="G43" s="96">
        <f>(H43/16)</f>
        <v>0</v>
      </c>
      <c r="H43" s="227">
        <f>SUM(H35:H42)</f>
        <v>0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/>
      <c r="D44" s="48"/>
      <c r="E44" s="48">
        <f>C44</f>
        <v>0</v>
      </c>
      <c r="F44" s="48"/>
      <c r="G44" s="48">
        <f>E44</f>
        <v>0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/>
      <c r="D45" s="50"/>
      <c r="E45" s="48">
        <f>C45</f>
        <v>0</v>
      </c>
      <c r="F45" s="50"/>
      <c r="G45" s="48">
        <f>E45</f>
        <v>0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/>
      <c r="D46" s="50"/>
      <c r="E46" s="48">
        <f>C46</f>
        <v>0</v>
      </c>
      <c r="F46" s="50"/>
      <c r="G46" s="48">
        <f>E46</f>
        <v>0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/>
      <c r="D47" s="50"/>
      <c r="E47" s="48">
        <f>C47</f>
        <v>0</v>
      </c>
      <c r="F47" s="50"/>
      <c r="G47" s="48">
        <f>E47</f>
        <v>0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C27:C28"/>
    <mergeCell ref="D27:D28"/>
    <mergeCell ref="E27:E28"/>
    <mergeCell ref="F27:F28"/>
    <mergeCell ref="K27:K28"/>
    <mergeCell ref="L27:L28"/>
    <mergeCell ref="K9:K10"/>
    <mergeCell ref="L9:L10"/>
    <mergeCell ref="J9:J10"/>
    <mergeCell ref="G27:G28"/>
    <mergeCell ref="H27:H28"/>
    <mergeCell ref="I27:I28"/>
    <mergeCell ref="J27:J28"/>
    <mergeCell ref="I9:I10"/>
    <mergeCell ref="F9:F10"/>
    <mergeCell ref="G9:G10"/>
    <mergeCell ref="H9:H10"/>
    <mergeCell ref="F21:F22"/>
    <mergeCell ref="C21:C22"/>
    <mergeCell ref="D21:D22"/>
    <mergeCell ref="E21:E22"/>
    <mergeCell ref="E9:E10"/>
    <mergeCell ref="H21:H22"/>
    <mergeCell ref="A14:B14"/>
    <mergeCell ref="A18:B18"/>
    <mergeCell ref="A19:B19"/>
    <mergeCell ref="A20:B20"/>
    <mergeCell ref="A15:B15"/>
    <mergeCell ref="A16:B16"/>
    <mergeCell ref="A17:B17"/>
    <mergeCell ref="A21:B21"/>
    <mergeCell ref="A48:B48"/>
    <mergeCell ref="A45:B45"/>
    <mergeCell ref="A46:B46"/>
    <mergeCell ref="A47:B47"/>
    <mergeCell ref="A22:B22"/>
    <mergeCell ref="A2:L2"/>
    <mergeCell ref="A9:B9"/>
    <mergeCell ref="A13:B13"/>
    <mergeCell ref="A11:B11"/>
    <mergeCell ref="A12:B12"/>
    <mergeCell ref="A6:B6"/>
    <mergeCell ref="A7:B7"/>
    <mergeCell ref="A8:B8"/>
    <mergeCell ref="C9:C10"/>
    <mergeCell ref="D9:D10"/>
    <mergeCell ref="M9:M10"/>
    <mergeCell ref="M27:M28"/>
    <mergeCell ref="G3:H3"/>
    <mergeCell ref="I3:K3"/>
    <mergeCell ref="M21:M22"/>
    <mergeCell ref="I21:I22"/>
    <mergeCell ref="J21:J22"/>
    <mergeCell ref="K21:K22"/>
    <mergeCell ref="L21:L22"/>
    <mergeCell ref="G21:G2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K25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14.875" style="4" customWidth="1"/>
    <col min="2" max="2" width="11.375" style="5" bestFit="1" customWidth="1"/>
    <col min="3" max="6" width="9.125" style="5" customWidth="1"/>
    <col min="7" max="7" width="9.125" style="4" customWidth="1"/>
  </cols>
  <sheetData>
    <row r="3" spans="1:7" s="4" customFormat="1" ht="26.25" customHeight="1">
      <c r="A3" s="328"/>
      <c r="B3" s="333" t="str">
        <f>1!C4</f>
        <v>Pavel </v>
      </c>
      <c r="C3" s="333" t="str">
        <f>1!E4</f>
        <v>Miloslav</v>
      </c>
      <c r="D3" s="333" t="str">
        <f>1!G4</f>
        <v>Luboš</v>
      </c>
      <c r="E3" s="333">
        <f>'16'!I4</f>
        <v>0</v>
      </c>
      <c r="F3" s="333">
        <f>'16'!K4</f>
        <v>0</v>
      </c>
      <c r="G3" s="333" t="s">
        <v>41</v>
      </c>
    </row>
    <row r="4" spans="1:7" ht="15">
      <c r="A4" s="328" t="str">
        <f>4!B4</f>
        <v>CERISTO</v>
      </c>
      <c r="B4" s="329">
        <f>4!C21</f>
        <v>8.372395833333334</v>
      </c>
      <c r="C4" s="329">
        <f>4!E21</f>
        <v>8.486979166666666</v>
      </c>
      <c r="D4" s="329">
        <f>4!G21</f>
        <v>8.309895833333334</v>
      </c>
      <c r="E4" s="329">
        <f>4!I21</f>
        <v>0</v>
      </c>
      <c r="F4" s="329">
        <f>4!K21</f>
        <v>0</v>
      </c>
      <c r="G4" s="330">
        <f aca="true" t="shared" si="0" ref="G4:G23">(B4+C4+D4+E4+F4)/3</f>
        <v>8.389756944444445</v>
      </c>
    </row>
    <row r="5" spans="1:7" ht="15">
      <c r="A5" s="328" t="str">
        <f>7!B4</f>
        <v>LINDT STAR</v>
      </c>
      <c r="B5" s="329">
        <f>7!C21</f>
        <v>8.046875</v>
      </c>
      <c r="C5" s="329">
        <f>7!E21</f>
        <v>7.942708333333334</v>
      </c>
      <c r="D5" s="329">
        <f>7!G21</f>
        <v>7.890624999999999</v>
      </c>
      <c r="E5" s="329">
        <f>7!I21</f>
        <v>0</v>
      </c>
      <c r="F5" s="329">
        <f>7!K21</f>
        <v>0</v>
      </c>
      <c r="G5" s="330">
        <f t="shared" si="0"/>
        <v>7.960069444444444</v>
      </c>
    </row>
    <row r="6" spans="1:7" ht="15">
      <c r="A6" s="328" t="str">
        <f>8!B4</f>
        <v>QUENTIN</v>
      </c>
      <c r="B6" s="329">
        <f>8!C21</f>
        <v>8.127604166666666</v>
      </c>
      <c r="C6" s="329">
        <f>8!E21</f>
        <v>7.794270833333334</v>
      </c>
      <c r="D6" s="329">
        <f>8!G21</f>
        <v>7.888020833333334</v>
      </c>
      <c r="E6" s="329">
        <f>8!I21</f>
        <v>0</v>
      </c>
      <c r="F6" s="329">
        <f>8!K21</f>
        <v>0</v>
      </c>
      <c r="G6" s="330">
        <f t="shared" si="0"/>
        <v>7.9366319444444455</v>
      </c>
    </row>
    <row r="7" spans="1:7" ht="15">
      <c r="A7" s="328" t="str">
        <f>'10'!B4</f>
        <v>CHODEC</v>
      </c>
      <c r="B7" s="329">
        <f>'10'!C21</f>
        <v>7.997395833333333</v>
      </c>
      <c r="C7" s="329">
        <f>'10'!E21</f>
        <v>7.809895833333334</v>
      </c>
      <c r="D7" s="329">
        <f>'10'!G21</f>
        <v>7.643229166666666</v>
      </c>
      <c r="E7" s="329">
        <f>'10'!I21</f>
        <v>0</v>
      </c>
      <c r="F7" s="329">
        <f>'10'!K21</f>
        <v>0</v>
      </c>
      <c r="G7" s="330">
        <f t="shared" si="0"/>
        <v>7.816840277777779</v>
      </c>
    </row>
    <row r="8" spans="1:7" ht="15">
      <c r="A8" s="328" t="str">
        <f>3!B4</f>
        <v>ARISTO GRAND</v>
      </c>
      <c r="B8" s="332">
        <f>3!C21</f>
        <v>7.486979166666667</v>
      </c>
      <c r="C8" s="332">
        <f>3!E21</f>
        <v>7.580729166666667</v>
      </c>
      <c r="D8" s="332">
        <f>3!G21</f>
        <v>7.528645833333333</v>
      </c>
      <c r="E8" s="332">
        <f>3!I21</f>
        <v>0</v>
      </c>
      <c r="F8" s="332">
        <f>3!K21</f>
        <v>0</v>
      </c>
      <c r="G8" s="330">
        <f t="shared" si="0"/>
        <v>7.532118055555556</v>
      </c>
    </row>
    <row r="9" spans="1:7" ht="15">
      <c r="A9" s="328" t="str">
        <f>5!B4</f>
        <v>CRESCENDO V</v>
      </c>
      <c r="B9" s="329">
        <f>5!C21</f>
        <v>7.666666666666667</v>
      </c>
      <c r="C9" s="329">
        <f>5!E21</f>
        <v>7.291666666666666</v>
      </c>
      <c r="D9" s="329">
        <f>5!G21</f>
        <v>7.583333333333333</v>
      </c>
      <c r="E9" s="329">
        <f>5!I21</f>
        <v>0</v>
      </c>
      <c r="F9" s="329">
        <f>5!K21</f>
        <v>0</v>
      </c>
      <c r="G9" s="330">
        <f t="shared" si="0"/>
        <v>7.513888888888888</v>
      </c>
    </row>
    <row r="10" spans="1:7" ht="15">
      <c r="A10" s="328" t="str">
        <f>1!B4</f>
        <v>AGEST</v>
      </c>
      <c r="B10" s="329">
        <f>1!C21</f>
        <v>7.049479166666667</v>
      </c>
      <c r="C10" s="329">
        <f>1!E21</f>
        <v>7.684895833333333</v>
      </c>
      <c r="D10" s="329">
        <f>1!G21</f>
        <v>7.622395833333334</v>
      </c>
      <c r="E10" s="329">
        <f>1!I21</f>
        <v>0</v>
      </c>
      <c r="F10" s="329">
        <f>1!K21</f>
        <v>0</v>
      </c>
      <c r="G10" s="330">
        <f t="shared" si="0"/>
        <v>7.4522569444444455</v>
      </c>
    </row>
    <row r="11" spans="1:7" ht="15">
      <c r="A11" s="328" t="str">
        <f>2!B4</f>
        <v>KORZÁR</v>
      </c>
      <c r="B11" s="329">
        <f>2!C21</f>
        <v>7.276041666666667</v>
      </c>
      <c r="C11" s="329">
        <f>2!E21</f>
        <v>7.557291666666667</v>
      </c>
      <c r="D11" s="329">
        <f>2!G21</f>
        <v>7.296875000000001</v>
      </c>
      <c r="E11" s="329">
        <f>2!I21</f>
        <v>0</v>
      </c>
      <c r="F11" s="329">
        <f>2!K21</f>
        <v>0</v>
      </c>
      <c r="G11" s="330">
        <f t="shared" si="0"/>
        <v>7.376736111111112</v>
      </c>
    </row>
    <row r="12" spans="1:7" ht="15">
      <c r="A12" s="328" t="str">
        <f>9!B4</f>
        <v>PILÁT</v>
      </c>
      <c r="B12" s="329">
        <f>9!C21</f>
        <v>7.458333333333333</v>
      </c>
      <c r="C12" s="329">
        <f>9!E21</f>
        <v>7.416666666666666</v>
      </c>
      <c r="D12" s="329">
        <f>9!G21</f>
        <v>7.208333333333334</v>
      </c>
      <c r="E12" s="329">
        <f>9!I21</f>
        <v>0</v>
      </c>
      <c r="F12" s="329">
        <f>9!K21</f>
        <v>0</v>
      </c>
      <c r="G12" s="330">
        <f t="shared" si="0"/>
        <v>7.361111111111112</v>
      </c>
    </row>
    <row r="13" spans="1:7" ht="15">
      <c r="A13" s="331" t="str">
        <f>6!B4</f>
        <v>PALLIARDI</v>
      </c>
      <c r="B13" s="332">
        <f>6!C21</f>
        <v>7.130208333333333</v>
      </c>
      <c r="C13" s="332">
        <f>6!E21</f>
        <v>7.286458333333333</v>
      </c>
      <c r="D13" s="332">
        <f>6!G21</f>
        <v>7.151041666666667</v>
      </c>
      <c r="E13" s="332">
        <f>6!I21</f>
        <v>0</v>
      </c>
      <c r="F13" s="332">
        <f>6!K21</f>
        <v>0</v>
      </c>
      <c r="G13" s="330">
        <f t="shared" si="0"/>
        <v>7.189236111111111</v>
      </c>
    </row>
    <row r="14" spans="1:7" ht="15">
      <c r="A14" s="328">
        <f>'12'!B4</f>
        <v>0</v>
      </c>
      <c r="B14" s="329">
        <f>'12'!C21</f>
        <v>0</v>
      </c>
      <c r="C14" s="329">
        <f>'12'!E21</f>
        <v>0</v>
      </c>
      <c r="D14" s="329">
        <f>'12'!G21</f>
        <v>0</v>
      </c>
      <c r="E14" s="329">
        <f>'12'!I21</f>
        <v>0</v>
      </c>
      <c r="F14" s="329">
        <f>'12'!K21</f>
        <v>0</v>
      </c>
      <c r="G14" s="330">
        <f t="shared" si="0"/>
        <v>0</v>
      </c>
    </row>
    <row r="15" spans="1:7" ht="15">
      <c r="A15" s="328">
        <f>'11'!B4</f>
        <v>0</v>
      </c>
      <c r="B15" s="329">
        <f>'11'!C21</f>
        <v>0</v>
      </c>
      <c r="C15" s="329">
        <f>'11'!E21</f>
        <v>0</v>
      </c>
      <c r="D15" s="329">
        <f>'11'!G21</f>
        <v>0</v>
      </c>
      <c r="E15" s="329">
        <f>'11'!I21</f>
        <v>0</v>
      </c>
      <c r="F15" s="329">
        <f>'11'!K21</f>
        <v>0</v>
      </c>
      <c r="G15" s="330">
        <f t="shared" si="0"/>
        <v>0</v>
      </c>
    </row>
    <row r="16" spans="1:7" ht="15">
      <c r="A16" s="328">
        <f>'14'!B4</f>
        <v>0</v>
      </c>
      <c r="B16" s="329">
        <f>'14'!C21</f>
        <v>0</v>
      </c>
      <c r="C16" s="329">
        <f>'14'!E21</f>
        <v>0</v>
      </c>
      <c r="D16" s="329">
        <f>'14'!G21</f>
        <v>0</v>
      </c>
      <c r="E16" s="329">
        <f>'14'!I21</f>
        <v>0</v>
      </c>
      <c r="F16" s="329">
        <f>'14'!K21</f>
        <v>0</v>
      </c>
      <c r="G16" s="330">
        <f t="shared" si="0"/>
        <v>0</v>
      </c>
    </row>
    <row r="17" spans="1:7" ht="15">
      <c r="A17" s="328">
        <f>'15'!B4</f>
        <v>0</v>
      </c>
      <c r="B17" s="329">
        <f>'15'!C21</f>
        <v>0</v>
      </c>
      <c r="C17" s="329">
        <f>'15'!E21</f>
        <v>0</v>
      </c>
      <c r="D17" s="329">
        <f>'15'!G21</f>
        <v>0</v>
      </c>
      <c r="E17" s="329">
        <f>'15'!I21</f>
        <v>0</v>
      </c>
      <c r="F17" s="329">
        <f>'15'!K21</f>
        <v>0</v>
      </c>
      <c r="G17" s="330">
        <f t="shared" si="0"/>
        <v>0</v>
      </c>
    </row>
    <row r="18" spans="1:7" ht="15">
      <c r="A18" s="328">
        <f>'13'!B4</f>
        <v>0</v>
      </c>
      <c r="B18" s="329">
        <f>'13'!C21</f>
        <v>0</v>
      </c>
      <c r="C18" s="329">
        <f>'13'!E21</f>
        <v>0</v>
      </c>
      <c r="D18" s="329">
        <f>'13'!G21</f>
        <v>0</v>
      </c>
      <c r="E18" s="329">
        <f>'13'!I21</f>
        <v>0</v>
      </c>
      <c r="F18" s="329">
        <f>'13'!K21</f>
        <v>0</v>
      </c>
      <c r="G18" s="330">
        <f t="shared" si="0"/>
        <v>0</v>
      </c>
    </row>
    <row r="19" spans="1:7" ht="15">
      <c r="A19" s="328">
        <f>'16'!B4</f>
        <v>0</v>
      </c>
      <c r="B19" s="329">
        <f>'16'!C21</f>
        <v>0</v>
      </c>
      <c r="C19" s="329">
        <f>'16'!E21</f>
        <v>0</v>
      </c>
      <c r="D19" s="329">
        <f>'16'!G21</f>
        <v>0</v>
      </c>
      <c r="E19" s="329">
        <f>'16'!I21</f>
        <v>0</v>
      </c>
      <c r="F19" s="329">
        <f>'16'!K21</f>
        <v>0</v>
      </c>
      <c r="G19" s="330">
        <f t="shared" si="0"/>
        <v>0</v>
      </c>
    </row>
    <row r="20" spans="1:7" ht="15">
      <c r="A20" s="328">
        <f>'17'!B4</f>
        <v>0</v>
      </c>
      <c r="B20" s="329">
        <f>'17'!C21</f>
        <v>0</v>
      </c>
      <c r="C20" s="329">
        <f>'17'!E21</f>
        <v>0</v>
      </c>
      <c r="D20" s="329">
        <f>'17'!G21</f>
        <v>0</v>
      </c>
      <c r="E20" s="329">
        <f>'17'!I21</f>
        <v>0</v>
      </c>
      <c r="F20" s="329">
        <f>'17'!K21</f>
        <v>0</v>
      </c>
      <c r="G20" s="330">
        <f t="shared" si="0"/>
        <v>0</v>
      </c>
    </row>
    <row r="21" spans="1:7" ht="15">
      <c r="A21" s="328">
        <f>'18'!B4</f>
        <v>0</v>
      </c>
      <c r="B21" s="329">
        <f>'18'!C21</f>
        <v>0</v>
      </c>
      <c r="C21" s="329">
        <f>'18'!E21</f>
        <v>0</v>
      </c>
      <c r="D21" s="329">
        <f>'18'!G21</f>
        <v>0</v>
      </c>
      <c r="E21" s="329">
        <f>'18'!I21</f>
        <v>0</v>
      </c>
      <c r="F21" s="329">
        <f>'18'!K21</f>
        <v>0</v>
      </c>
      <c r="G21" s="330">
        <f t="shared" si="0"/>
        <v>0</v>
      </c>
    </row>
    <row r="22" spans="1:11" ht="12.75" customHeight="1">
      <c r="A22" s="328">
        <f>'20'!B4</f>
        <v>0</v>
      </c>
      <c r="B22" s="329">
        <f>'20'!C21</f>
        <v>0</v>
      </c>
      <c r="C22" s="329">
        <f>'20'!E21</f>
        <v>0</v>
      </c>
      <c r="D22" s="329">
        <f>'20'!G21</f>
        <v>0</v>
      </c>
      <c r="E22" s="329">
        <f>'20'!I21</f>
        <v>0</v>
      </c>
      <c r="F22" s="329">
        <f>'20'!K21</f>
        <v>0</v>
      </c>
      <c r="G22" s="330">
        <f t="shared" si="0"/>
        <v>0</v>
      </c>
      <c r="H22" s="504"/>
      <c r="I22" s="561"/>
      <c r="J22" s="504"/>
      <c r="K22" s="504"/>
    </row>
    <row r="23" spans="1:11" ht="12.75" customHeight="1">
      <c r="A23" s="328">
        <f>'19'!B4</f>
        <v>0</v>
      </c>
      <c r="B23" s="329">
        <f>'19'!C21</f>
        <v>0</v>
      </c>
      <c r="C23" s="329">
        <f>'19'!E21</f>
        <v>0</v>
      </c>
      <c r="D23" s="329">
        <f>'19'!G21</f>
        <v>0</v>
      </c>
      <c r="E23" s="329">
        <f>'19'!I21</f>
        <v>0</v>
      </c>
      <c r="F23" s="329">
        <f>'19'!K21</f>
        <v>0</v>
      </c>
      <c r="G23" s="330">
        <f t="shared" si="0"/>
        <v>0</v>
      </c>
      <c r="H23" s="504"/>
      <c r="I23" s="561"/>
      <c r="J23" s="504"/>
      <c r="K23" s="504"/>
    </row>
    <row r="24" spans="2:11" ht="12.75">
      <c r="B24" s="8"/>
      <c r="C24" s="8"/>
      <c r="D24" s="8"/>
      <c r="E24" s="8"/>
      <c r="F24" s="8"/>
      <c r="G24" s="26"/>
      <c r="H24" s="2"/>
      <c r="I24" s="2"/>
      <c r="J24" s="2"/>
      <c r="K24" s="2"/>
    </row>
    <row r="25" spans="2:7" ht="12.75">
      <c r="B25" s="6"/>
      <c r="C25" s="6"/>
      <c r="D25" s="6"/>
      <c r="E25" s="6"/>
      <c r="F25" s="6"/>
      <c r="G25" s="7"/>
    </row>
  </sheetData>
  <sheetProtection/>
  <mergeCells count="4">
    <mergeCell ref="K22:K23"/>
    <mergeCell ref="H22:H23"/>
    <mergeCell ref="I22:I23"/>
    <mergeCell ref="J22:J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&amp;L&amp;12Testace ročník  narození 2004&amp;R&amp;12&amp;D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I44"/>
  <sheetViews>
    <sheetView view="pageBreakPreview" zoomScaleSheetLayoutView="100" zoomScalePageLayoutView="0" workbookViewId="0" topLeftCell="A2">
      <selection activeCell="E15" sqref="E15"/>
    </sheetView>
  </sheetViews>
  <sheetFormatPr defaultColWidth="9.00390625" defaultRowHeight="12.75"/>
  <cols>
    <col min="2" max="2" width="10.75390625" style="0" customWidth="1"/>
    <col min="3" max="3" width="18.875" style="0" bestFit="1" customWidth="1"/>
    <col min="4" max="4" width="18.375" style="0" bestFit="1" customWidth="1"/>
    <col min="5" max="5" width="21.125" style="0" bestFit="1" customWidth="1"/>
  </cols>
  <sheetData>
    <row r="2" spans="1:9" ht="20.25">
      <c r="A2" s="565" t="s">
        <v>51</v>
      </c>
      <c r="B2" s="565"/>
      <c r="C2" s="565"/>
      <c r="D2" s="565"/>
      <c r="E2" s="565"/>
      <c r="F2" s="565"/>
      <c r="G2" s="565"/>
      <c r="H2" s="565"/>
      <c r="I2" s="565"/>
    </row>
    <row r="4" spans="1:9" ht="18">
      <c r="A4" s="566" t="s">
        <v>52</v>
      </c>
      <c r="B4" s="566"/>
      <c r="C4" s="566"/>
      <c r="D4" s="566"/>
      <c r="E4" s="566"/>
      <c r="F4" s="566"/>
      <c r="G4" s="566"/>
      <c r="H4" s="566"/>
      <c r="I4" s="566"/>
    </row>
    <row r="5" spans="1:9" ht="12.75">
      <c r="A5" s="567" t="s">
        <v>89</v>
      </c>
      <c r="B5" s="567"/>
      <c r="C5" s="567"/>
      <c r="D5" s="567"/>
      <c r="E5" s="567"/>
      <c r="F5" s="567"/>
      <c r="G5" s="567"/>
      <c r="H5" s="567"/>
      <c r="I5" s="567"/>
    </row>
    <row r="6" spans="1:5" ht="12.75">
      <c r="A6" s="16"/>
      <c r="B6" s="17"/>
      <c r="C6" s="17"/>
      <c r="D6" s="17"/>
      <c r="E6" s="16"/>
    </row>
    <row r="7" spans="1:9" ht="20.25">
      <c r="A7" s="568" t="s">
        <v>53</v>
      </c>
      <c r="B7" s="568"/>
      <c r="C7" s="568"/>
      <c r="D7" s="568"/>
      <c r="E7" s="568"/>
      <c r="F7" s="568"/>
      <c r="G7" s="568"/>
      <c r="H7" s="568"/>
      <c r="I7" s="568"/>
    </row>
    <row r="9" spans="1:8" ht="15">
      <c r="A9" s="563" t="s">
        <v>54</v>
      </c>
      <c r="B9" s="563"/>
      <c r="C9" s="563"/>
      <c r="D9" s="563" t="s">
        <v>100</v>
      </c>
      <c r="E9" s="563"/>
      <c r="F9" s="563"/>
      <c r="G9" s="563"/>
      <c r="H9" s="563"/>
    </row>
    <row r="11" spans="1:3" ht="15">
      <c r="A11" s="18" t="s">
        <v>55</v>
      </c>
      <c r="B11" s="564">
        <v>40696</v>
      </c>
      <c r="C11" s="564"/>
    </row>
    <row r="13" spans="1:6" ht="12.75">
      <c r="A13" s="562" t="s">
        <v>56</v>
      </c>
      <c r="B13" s="562"/>
      <c r="C13" s="5" t="s">
        <v>57</v>
      </c>
      <c r="D13" s="25" t="s">
        <v>102</v>
      </c>
      <c r="E13" s="25"/>
      <c r="F13" s="25"/>
    </row>
    <row r="14" spans="4:6" ht="12.75">
      <c r="D14" s="25"/>
      <c r="E14" s="19"/>
      <c r="F14" s="19"/>
    </row>
    <row r="15" spans="4:6" ht="12.75">
      <c r="D15" s="25" t="s">
        <v>103</v>
      </c>
      <c r="F15" s="25"/>
    </row>
    <row r="16" spans="4:6" ht="12.75">
      <c r="D16" s="19"/>
      <c r="E16" s="19"/>
      <c r="F16" s="19"/>
    </row>
    <row r="17" spans="4:6" ht="12.75">
      <c r="D17" t="s">
        <v>156</v>
      </c>
      <c r="E17" s="25"/>
      <c r="F17" s="25"/>
    </row>
    <row r="18" spans="4:6" ht="12.75">
      <c r="D18" s="19"/>
      <c r="E18" s="19"/>
      <c r="F18" s="19"/>
    </row>
    <row r="19" spans="4:6" ht="12.75">
      <c r="D19" s="25"/>
      <c r="E19" s="25"/>
      <c r="F19" s="25"/>
    </row>
    <row r="20" spans="4:6" ht="12.75">
      <c r="D20" s="19"/>
      <c r="E20" s="19"/>
      <c r="F20" s="19"/>
    </row>
    <row r="21" spans="4:6" ht="12.75">
      <c r="D21" s="25"/>
      <c r="E21" s="25"/>
      <c r="F21" s="25"/>
    </row>
    <row r="23" spans="1:6" ht="36">
      <c r="A23" s="20" t="s">
        <v>67</v>
      </c>
      <c r="B23" s="20" t="s">
        <v>58</v>
      </c>
      <c r="C23" s="20" t="s">
        <v>59</v>
      </c>
      <c r="D23" s="21" t="s">
        <v>60</v>
      </c>
      <c r="E23" s="20" t="s">
        <v>61</v>
      </c>
      <c r="F23" s="21" t="s">
        <v>62</v>
      </c>
    </row>
    <row r="24" spans="1:6" ht="15.75">
      <c r="A24" s="103" t="s">
        <v>68</v>
      </c>
      <c r="B24" s="352" t="str">
        <f>4!A4</f>
        <v>17/895</v>
      </c>
      <c r="C24" s="15" t="str">
        <f>4!B4</f>
        <v>CERISTO</v>
      </c>
      <c r="D24" s="22">
        <f>4!A26</f>
        <v>39942</v>
      </c>
      <c r="E24" s="22" t="str">
        <f>4!I3</f>
        <v>ZH Písek</v>
      </c>
      <c r="F24" s="3">
        <f>4!M21</f>
        <v>8.389756944444445</v>
      </c>
    </row>
    <row r="25" spans="1:6" ht="15.75">
      <c r="A25" s="103" t="s">
        <v>69</v>
      </c>
      <c r="B25" s="352" t="str">
        <f>7!A4</f>
        <v>17/890</v>
      </c>
      <c r="C25" s="15" t="str">
        <f>7!B4</f>
        <v>LINDT STAR</v>
      </c>
      <c r="D25" s="22">
        <f>7!A26</f>
        <v>39900</v>
      </c>
      <c r="E25" s="22" t="str">
        <f>7!I3</f>
        <v>ZH Písek</v>
      </c>
      <c r="F25" s="3">
        <f>7!M21</f>
        <v>7.960069444444444</v>
      </c>
    </row>
    <row r="26" spans="1:6" ht="15.75">
      <c r="A26" s="103" t="s">
        <v>70</v>
      </c>
      <c r="B26" s="352" t="str">
        <f>8!A4</f>
        <v>17/899</v>
      </c>
      <c r="C26" s="15" t="str">
        <f>8!B4</f>
        <v>QUENTIN</v>
      </c>
      <c r="D26" s="22">
        <f>8!A26</f>
        <v>39923</v>
      </c>
      <c r="E26" s="22" t="str">
        <f>8!I3</f>
        <v>ZH Písek</v>
      </c>
      <c r="F26" s="3">
        <f>8!M21</f>
        <v>7.9366319444444455</v>
      </c>
    </row>
    <row r="27" spans="1:6" ht="15.75">
      <c r="A27" s="103" t="s">
        <v>71</v>
      </c>
      <c r="B27" s="429" t="str">
        <f>'10'!A4</f>
        <v>17/897</v>
      </c>
      <c r="C27" s="430" t="str">
        <f>'10'!B4</f>
        <v>CHODEC</v>
      </c>
      <c r="D27" s="431">
        <f>'10'!A26</f>
        <v>39964</v>
      </c>
      <c r="E27" s="431" t="str">
        <f>'10'!I3</f>
        <v>ZH Písek</v>
      </c>
      <c r="F27" s="432">
        <f>'10'!M21</f>
        <v>7.816840277777779</v>
      </c>
    </row>
    <row r="28" spans="1:6" ht="15.75">
      <c r="A28" s="103" t="s">
        <v>72</v>
      </c>
      <c r="B28" s="352" t="str">
        <f>3!A4</f>
        <v>43/385</v>
      </c>
      <c r="C28" s="15" t="str">
        <f>3!B4</f>
        <v>ARISTO GRAND</v>
      </c>
      <c r="D28" s="22">
        <f>3!A26</f>
        <v>39962</v>
      </c>
      <c r="E28" s="22" t="str">
        <f>3!I3</f>
        <v>Bálková Libuše, Železnice</v>
      </c>
      <c r="F28" s="3">
        <f>3!M21</f>
        <v>7.532118055555556</v>
      </c>
    </row>
    <row r="29" spans="1:6" ht="15.75">
      <c r="A29" s="103" t="s">
        <v>73</v>
      </c>
      <c r="B29" s="352" t="str">
        <f>5!A4</f>
        <v>9/290 </v>
      </c>
      <c r="C29" s="15" t="str">
        <f>5!B4</f>
        <v>CRESCENDO V</v>
      </c>
      <c r="D29" s="22">
        <f>5!A26</f>
        <v>39955</v>
      </c>
      <c r="E29" s="22" t="str">
        <f>5!I3</f>
        <v>Ing. Dušan Vantroba</v>
      </c>
      <c r="F29" s="3">
        <f>5!M21</f>
        <v>7.513888888888888</v>
      </c>
    </row>
    <row r="30" spans="1:6" ht="15.75">
      <c r="A30" s="103" t="s">
        <v>74</v>
      </c>
      <c r="B30" s="352" t="str">
        <f>1!A4</f>
        <v>41/669</v>
      </c>
      <c r="C30" s="15" t="str">
        <f>1!B4</f>
        <v>AGEST</v>
      </c>
      <c r="D30" s="22">
        <f>1!A26</f>
        <v>39963</v>
      </c>
      <c r="E30" s="22" t="str">
        <f>1!I3</f>
        <v>ZH Písek</v>
      </c>
      <c r="F30" s="3">
        <f>1!M21</f>
        <v>7.4522569444444455</v>
      </c>
    </row>
    <row r="31" spans="1:6" ht="15.75">
      <c r="A31" s="103" t="s">
        <v>75</v>
      </c>
      <c r="B31" s="352" t="str">
        <f>2!A4</f>
        <v>46/24</v>
      </c>
      <c r="C31" s="15" t="str">
        <f>2!B4</f>
        <v>KORZÁR</v>
      </c>
      <c r="D31" s="22">
        <f>2!A26</f>
        <v>39939</v>
      </c>
      <c r="E31" s="22" t="str">
        <f>2!I3</f>
        <v>ZH Písek</v>
      </c>
      <c r="F31" s="3">
        <f>2!M21</f>
        <v>7.376736111111112</v>
      </c>
    </row>
    <row r="32" spans="1:6" ht="15.75">
      <c r="A32" s="103" t="s">
        <v>76</v>
      </c>
      <c r="B32" s="429" t="str">
        <f>9!A4</f>
        <v>17/896 </v>
      </c>
      <c r="C32" s="430" t="str">
        <f>9!B4</f>
        <v>PILÁT</v>
      </c>
      <c r="D32" s="431">
        <f>9!A26</f>
        <v>39964</v>
      </c>
      <c r="E32" s="431" t="str">
        <f>9!I3</f>
        <v>ZH Písek</v>
      </c>
      <c r="F32" s="432">
        <f>9!M21</f>
        <v>7.361111111111112</v>
      </c>
    </row>
    <row r="33" spans="1:6" ht="15.75">
      <c r="A33" s="103" t="s">
        <v>77</v>
      </c>
      <c r="B33" s="352" t="str">
        <f>6!A4</f>
        <v>11/502</v>
      </c>
      <c r="C33" s="15" t="str">
        <f>6!B4</f>
        <v>PALLIARDI</v>
      </c>
      <c r="D33" s="22">
        <f>6!A26</f>
        <v>39871</v>
      </c>
      <c r="E33" s="22" t="str">
        <f>6!I3</f>
        <v>Mgr. Lenka Krušinová</v>
      </c>
      <c r="F33" s="3">
        <f>6!M21</f>
        <v>7.189236111111111</v>
      </c>
    </row>
    <row r="34" spans="1:6" ht="15.75">
      <c r="A34" s="103" t="s">
        <v>78</v>
      </c>
      <c r="B34" s="429">
        <f>'12'!A4</f>
        <v>0</v>
      </c>
      <c r="C34" s="430">
        <f>'12'!B4</f>
        <v>0</v>
      </c>
      <c r="D34" s="431">
        <f>'12'!A26</f>
        <v>0</v>
      </c>
      <c r="E34" s="431">
        <f>'12'!I3</f>
        <v>0</v>
      </c>
      <c r="F34" s="432">
        <f>'12'!M21</f>
        <v>0</v>
      </c>
    </row>
    <row r="35" spans="1:6" ht="15.75">
      <c r="A35" s="103" t="s">
        <v>79</v>
      </c>
      <c r="B35" s="429">
        <f>'11'!A4</f>
        <v>0</v>
      </c>
      <c r="C35" s="430">
        <f>'11'!B4</f>
        <v>0</v>
      </c>
      <c r="D35" s="431">
        <f>'11'!A26</f>
        <v>0</v>
      </c>
      <c r="E35" s="431">
        <f>'11'!I3</f>
        <v>0</v>
      </c>
      <c r="F35" s="432">
        <f>'11'!M21</f>
        <v>0</v>
      </c>
    </row>
    <row r="36" spans="1:6" ht="15.75">
      <c r="A36" s="103" t="s">
        <v>80</v>
      </c>
      <c r="B36" s="429">
        <f>'16'!A4</f>
        <v>0</v>
      </c>
      <c r="C36" s="430">
        <f>'16'!B4</f>
        <v>0</v>
      </c>
      <c r="D36" s="431">
        <f>'16'!A26</f>
        <v>0</v>
      </c>
      <c r="E36" s="431">
        <f>'16'!I3</f>
        <v>0</v>
      </c>
      <c r="F36" s="432">
        <f>'16'!M21</f>
        <v>0</v>
      </c>
    </row>
    <row r="37" spans="1:6" ht="15.75">
      <c r="A37" s="103" t="s">
        <v>81</v>
      </c>
      <c r="B37" s="429">
        <f>'17'!A4</f>
        <v>0</v>
      </c>
      <c r="C37" s="430">
        <f>'17'!B4</f>
        <v>0</v>
      </c>
      <c r="D37" s="431">
        <f>'17'!A26</f>
        <v>0</v>
      </c>
      <c r="E37" s="431">
        <f>'17'!I3</f>
        <v>0</v>
      </c>
      <c r="F37" s="432">
        <f>'17'!M21</f>
        <v>0</v>
      </c>
    </row>
    <row r="38" spans="1:6" ht="15.75">
      <c r="A38" s="103" t="s">
        <v>82</v>
      </c>
      <c r="B38" s="429">
        <f>'18'!A4</f>
        <v>0</v>
      </c>
      <c r="C38" s="430">
        <f>'18'!B4</f>
        <v>0</v>
      </c>
      <c r="D38" s="431">
        <f>'18'!A26</f>
        <v>0</v>
      </c>
      <c r="E38" s="431">
        <f>'18'!I3</f>
        <v>0</v>
      </c>
      <c r="F38" s="432">
        <f>'18'!M21</f>
        <v>0</v>
      </c>
    </row>
    <row r="39" spans="1:6" ht="15.75">
      <c r="A39" s="103" t="s">
        <v>83</v>
      </c>
      <c r="B39" s="429">
        <f>'20'!A4</f>
        <v>0</v>
      </c>
      <c r="C39" s="430">
        <f>'20'!B4</f>
        <v>0</v>
      </c>
      <c r="D39" s="431">
        <f>'20'!A26</f>
        <v>0</v>
      </c>
      <c r="E39" s="431">
        <f>'20'!I3</f>
        <v>0</v>
      </c>
      <c r="F39" s="432">
        <f>'20'!M21</f>
        <v>0</v>
      </c>
    </row>
    <row r="40" spans="1:6" ht="15.75">
      <c r="A40" s="103" t="s">
        <v>84</v>
      </c>
      <c r="B40" s="429">
        <f>'19'!A4</f>
        <v>0</v>
      </c>
      <c r="C40" s="430">
        <f>'19'!B4</f>
        <v>0</v>
      </c>
      <c r="D40" s="431">
        <f>'19'!A26</f>
        <v>0</v>
      </c>
      <c r="E40" s="431">
        <f>'19'!I3</f>
        <v>0</v>
      </c>
      <c r="F40" s="432">
        <f>'19'!M21</f>
        <v>0</v>
      </c>
    </row>
    <row r="41" spans="1:6" ht="15.75">
      <c r="A41" s="103" t="s">
        <v>94</v>
      </c>
      <c r="B41" s="429">
        <f>'13'!A4</f>
        <v>0</v>
      </c>
      <c r="C41" s="430">
        <f>'13'!B4</f>
        <v>0</v>
      </c>
      <c r="D41" s="431">
        <f>'13'!A26</f>
        <v>0</v>
      </c>
      <c r="E41" s="431">
        <f>'13'!I3</f>
        <v>0</v>
      </c>
      <c r="F41" s="432">
        <f>'13'!M21</f>
        <v>0</v>
      </c>
    </row>
    <row r="42" spans="1:6" ht="15.75">
      <c r="A42" s="103" t="s">
        <v>95</v>
      </c>
      <c r="B42" s="429">
        <f>'15'!A4</f>
        <v>0</v>
      </c>
      <c r="C42" s="430">
        <f>'15'!B4</f>
        <v>0</v>
      </c>
      <c r="D42" s="431">
        <f>'15'!A26</f>
        <v>0</v>
      </c>
      <c r="E42" s="431">
        <f>'15'!I3</f>
        <v>0</v>
      </c>
      <c r="F42" s="432">
        <f>'15'!M21</f>
        <v>0</v>
      </c>
    </row>
    <row r="43" spans="1:6" ht="15.75">
      <c r="A43" s="103" t="s">
        <v>96</v>
      </c>
      <c r="B43" s="429">
        <f>'14'!A4</f>
        <v>0</v>
      </c>
      <c r="C43" s="430">
        <f>'14'!B4</f>
        <v>0</v>
      </c>
      <c r="D43" s="431">
        <f>'14'!A26</f>
        <v>0</v>
      </c>
      <c r="E43" s="431">
        <f>'14'!I3</f>
        <v>0</v>
      </c>
      <c r="F43" s="432">
        <f>'14'!M21</f>
        <v>0</v>
      </c>
    </row>
    <row r="44" ht="12.75">
      <c r="A44" s="13" t="s">
        <v>63</v>
      </c>
    </row>
  </sheetData>
  <sheetProtection/>
  <mergeCells count="8">
    <mergeCell ref="A13:B13"/>
    <mergeCell ref="A9:C9"/>
    <mergeCell ref="D9:H9"/>
    <mergeCell ref="B11:C11"/>
    <mergeCell ref="A2:I2"/>
    <mergeCell ref="A4:I4"/>
    <mergeCell ref="A5:I5"/>
    <mergeCell ref="A7:I7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18">
      <selection activeCell="D28" sqref="D28"/>
    </sheetView>
  </sheetViews>
  <sheetFormatPr defaultColWidth="9.00390625" defaultRowHeight="12.75"/>
  <cols>
    <col min="1" max="1" width="7.625" style="0" customWidth="1"/>
    <col min="2" max="2" width="10.625" style="0" customWidth="1"/>
    <col min="3" max="4" width="20.125" style="0" customWidth="1"/>
    <col min="5" max="5" width="10.375" style="0" customWidth="1"/>
    <col min="6" max="6" width="18.75390625" style="0" customWidth="1"/>
  </cols>
  <sheetData>
    <row r="1" spans="1:7" ht="12.75">
      <c r="A1" s="28"/>
      <c r="B1" s="28"/>
      <c r="C1" s="28"/>
      <c r="D1" s="28"/>
      <c r="E1" s="28"/>
      <c r="F1" s="28"/>
      <c r="G1" s="28"/>
    </row>
    <row r="2" spans="1:9" ht="20.25">
      <c r="A2" s="108" t="s">
        <v>51</v>
      </c>
      <c r="B2" s="108"/>
      <c r="C2" s="108"/>
      <c r="D2" s="108"/>
      <c r="E2" s="108"/>
      <c r="F2" s="108"/>
      <c r="G2" s="108"/>
      <c r="H2" s="104"/>
      <c r="I2" s="104"/>
    </row>
    <row r="3" spans="1:7" ht="12.75">
      <c r="A3" s="28"/>
      <c r="B3" s="28"/>
      <c r="C3" s="28"/>
      <c r="D3" s="28"/>
      <c r="E3" s="28"/>
      <c r="F3" s="28"/>
      <c r="G3" s="28"/>
    </row>
    <row r="4" spans="1:9" ht="18">
      <c r="A4" s="119" t="s">
        <v>52</v>
      </c>
      <c r="B4" s="119"/>
      <c r="C4" s="119"/>
      <c r="D4" s="119"/>
      <c r="E4" s="119"/>
      <c r="F4" s="119"/>
      <c r="G4" s="119"/>
      <c r="H4" s="105"/>
      <c r="I4" s="105"/>
    </row>
    <row r="5" spans="1:9" ht="12.75">
      <c r="A5" s="120" t="s">
        <v>89</v>
      </c>
      <c r="B5" s="120"/>
      <c r="C5" s="120"/>
      <c r="D5" s="120"/>
      <c r="E5" s="120"/>
      <c r="F5" s="120"/>
      <c r="G5" s="120"/>
      <c r="H5" s="12"/>
      <c r="I5" s="12"/>
    </row>
    <row r="6" spans="1:7" ht="12.75">
      <c r="A6" s="121"/>
      <c r="B6" s="122"/>
      <c r="C6" s="122"/>
      <c r="D6" s="122"/>
      <c r="E6" s="121"/>
      <c r="F6" s="46"/>
      <c r="G6" s="46"/>
    </row>
    <row r="7" spans="1:9" ht="20.25">
      <c r="A7" s="123" t="s">
        <v>53</v>
      </c>
      <c r="B7" s="123"/>
      <c r="C7" s="123"/>
      <c r="D7" s="123"/>
      <c r="E7" s="123"/>
      <c r="F7" s="123"/>
      <c r="G7" s="123"/>
      <c r="H7" s="106"/>
      <c r="I7" s="106"/>
    </row>
    <row r="8" spans="1:7" ht="12.75">
      <c r="A8" s="46"/>
      <c r="B8" s="46"/>
      <c r="C8" s="46"/>
      <c r="D8" s="46"/>
      <c r="E8" s="46"/>
      <c r="F8" s="46"/>
      <c r="G8" s="46"/>
    </row>
    <row r="9" spans="1:8" ht="15">
      <c r="A9" s="570" t="s">
        <v>54</v>
      </c>
      <c r="B9" s="570"/>
      <c r="C9" s="570"/>
      <c r="D9" s="109" t="s">
        <v>100</v>
      </c>
      <c r="E9" s="109"/>
      <c r="F9" s="124"/>
      <c r="G9" s="124"/>
      <c r="H9" s="107"/>
    </row>
    <row r="10" spans="1:7" ht="12.75">
      <c r="A10" s="28"/>
      <c r="B10" s="28"/>
      <c r="C10" s="28"/>
      <c r="D10" s="28"/>
      <c r="E10" s="28"/>
      <c r="F10" s="126" t="s">
        <v>85</v>
      </c>
      <c r="G10" s="46"/>
    </row>
    <row r="11" spans="1:7" ht="16.5" customHeight="1">
      <c r="A11" s="110" t="s">
        <v>55</v>
      </c>
      <c r="B11" s="564">
        <v>40330</v>
      </c>
      <c r="C11" s="564"/>
      <c r="D11" s="19"/>
      <c r="E11" s="28"/>
      <c r="F11" s="46"/>
      <c r="G11" s="46"/>
    </row>
    <row r="12" spans="1:7" ht="18.75" customHeight="1">
      <c r="A12" s="569" t="s">
        <v>56</v>
      </c>
      <c r="B12" s="569"/>
      <c r="C12" s="334" t="s">
        <v>57</v>
      </c>
      <c r="D12" s="28" t="str">
        <f>PROTOKOL!D13</f>
        <v>Perníček Miloslav</v>
      </c>
      <c r="E12" s="111"/>
      <c r="F12" s="126"/>
      <c r="G12" s="28"/>
    </row>
    <row r="13" spans="5:7" ht="12.75">
      <c r="E13" s="112"/>
      <c r="F13" s="112"/>
      <c r="G13" s="28"/>
    </row>
    <row r="14" spans="1:7" ht="18" customHeight="1">
      <c r="A14" s="28"/>
      <c r="B14" s="28"/>
      <c r="C14" s="28"/>
      <c r="D14" s="19" t="e">
        <f>PROTOKOL!#REF!</f>
        <v>#REF!</v>
      </c>
      <c r="E14" s="113"/>
      <c r="F14" s="113"/>
      <c r="G14" s="28"/>
    </row>
    <row r="15" spans="1:7" ht="12.75">
      <c r="A15" s="28"/>
      <c r="B15" s="28"/>
      <c r="C15" s="28"/>
      <c r="E15" s="112"/>
      <c r="F15" s="112"/>
      <c r="G15" s="28"/>
    </row>
    <row r="16" spans="1:7" ht="15" customHeight="1">
      <c r="A16" s="28"/>
      <c r="B16" s="28"/>
      <c r="C16" s="28"/>
      <c r="D16" s="19" t="str">
        <f>PROTOKOL!D15</f>
        <v>Sedláček Pavel</v>
      </c>
      <c r="E16" s="113"/>
      <c r="F16" s="113"/>
      <c r="G16" s="28"/>
    </row>
    <row r="17" spans="1:7" ht="12.75">
      <c r="A17" s="28"/>
      <c r="B17" s="28"/>
      <c r="C17" s="28"/>
      <c r="E17" s="112"/>
      <c r="F17" s="112"/>
      <c r="G17" s="28"/>
    </row>
    <row r="18" spans="1:7" ht="3" customHeight="1">
      <c r="A18" s="42"/>
      <c r="B18" s="42"/>
      <c r="C18" s="42"/>
      <c r="D18" s="112"/>
      <c r="E18" s="112"/>
      <c r="F18" s="112"/>
      <c r="G18" s="28"/>
    </row>
    <row r="19" spans="1:7" ht="1.5" customHeight="1" hidden="1">
      <c r="A19" s="42"/>
      <c r="B19" s="42"/>
      <c r="C19" s="42"/>
      <c r="D19" s="112"/>
      <c r="E19" s="112"/>
      <c r="F19" s="112"/>
      <c r="G19" s="28"/>
    </row>
    <row r="20" spans="1:7" ht="12.75" hidden="1">
      <c r="A20" s="42"/>
      <c r="B20" s="42"/>
      <c r="C20" s="42"/>
      <c r="D20" s="112"/>
      <c r="E20" s="112"/>
      <c r="F20" s="112"/>
      <c r="G20" s="28"/>
    </row>
    <row r="21" spans="1:7" ht="12.75" hidden="1">
      <c r="A21" s="42"/>
      <c r="B21" s="42"/>
      <c r="C21" s="42"/>
      <c r="D21" s="112"/>
      <c r="E21" s="112"/>
      <c r="F21" s="112"/>
      <c r="G21" s="28"/>
    </row>
    <row r="22" spans="1:7" ht="12.75" hidden="1">
      <c r="A22" s="42"/>
      <c r="B22" s="42"/>
      <c r="C22" s="42"/>
      <c r="D22" s="42"/>
      <c r="E22" s="42"/>
      <c r="F22" s="42"/>
      <c r="G22" s="28"/>
    </row>
    <row r="23" spans="1:7" ht="36">
      <c r="A23" s="115" t="s">
        <v>67</v>
      </c>
      <c r="B23" s="115" t="s">
        <v>58</v>
      </c>
      <c r="C23" s="115" t="s">
        <v>59</v>
      </c>
      <c r="D23" s="115" t="s">
        <v>66</v>
      </c>
      <c r="E23" s="117" t="s">
        <v>60</v>
      </c>
      <c r="F23" s="115" t="s">
        <v>61</v>
      </c>
      <c r="G23" s="118" t="s">
        <v>62</v>
      </c>
    </row>
    <row r="24" spans="1:7" ht="42.75">
      <c r="A24" s="116" t="s">
        <v>68</v>
      </c>
      <c r="B24" s="353" t="str">
        <f>8!A4</f>
        <v>17/899</v>
      </c>
      <c r="C24" s="127" t="str">
        <f>8!B4</f>
        <v>QUENTIN</v>
      </c>
      <c r="D24" s="128" t="str">
        <f>8!B5</f>
        <v>1154 Quick Lauro Z    13/560 Ditvana po 470 Dietward I-6</v>
      </c>
      <c r="E24" s="129">
        <f>8!A26</f>
        <v>39923</v>
      </c>
      <c r="F24" s="130" t="str">
        <f>8!I3</f>
        <v>ZH Písek</v>
      </c>
      <c r="G24" s="131">
        <f>8!M21</f>
        <v>7.9366319444444455</v>
      </c>
    </row>
    <row r="25" spans="1:7" ht="19.5">
      <c r="A25" s="116" t="s">
        <v>69</v>
      </c>
      <c r="B25" s="353">
        <f>'12'!A4</f>
        <v>0</v>
      </c>
      <c r="C25" s="127">
        <f>'12'!B4</f>
        <v>0</v>
      </c>
      <c r="D25" s="128">
        <f>'12'!B5</f>
        <v>0</v>
      </c>
      <c r="E25" s="129">
        <f>'12'!A26</f>
        <v>0</v>
      </c>
      <c r="F25" s="130">
        <f>'12'!I3</f>
        <v>0</v>
      </c>
      <c r="G25" s="131">
        <f>'12'!M21</f>
        <v>0</v>
      </c>
    </row>
    <row r="26" spans="1:7" ht="19.5">
      <c r="A26" s="116" t="s">
        <v>70</v>
      </c>
      <c r="B26" s="353">
        <f>'11'!A4</f>
        <v>0</v>
      </c>
      <c r="C26" s="127">
        <f>'11'!B4</f>
        <v>0</v>
      </c>
      <c r="D26" s="128">
        <f>'11'!B5</f>
        <v>0</v>
      </c>
      <c r="E26" s="129">
        <f>'11'!A26</f>
        <v>0</v>
      </c>
      <c r="F26" s="130">
        <f>'11'!I3</f>
        <v>0</v>
      </c>
      <c r="G26" s="131">
        <f>'11'!M21</f>
        <v>0</v>
      </c>
    </row>
    <row r="27" spans="1:7" ht="42.75">
      <c r="A27" s="116" t="s">
        <v>71</v>
      </c>
      <c r="B27" s="353" t="str">
        <f>7!A4</f>
        <v>17/890</v>
      </c>
      <c r="C27" s="127" t="str">
        <f>7!B4</f>
        <v>LINDT STAR</v>
      </c>
      <c r="D27" s="128" t="str">
        <f>7!B5</f>
        <v>1054 Limited                 13/892 Landa po 628 Pasqual</v>
      </c>
      <c r="E27" s="129">
        <f>7!A26</f>
        <v>39900</v>
      </c>
      <c r="F27" s="130" t="str">
        <f>7!I3</f>
        <v>ZH Písek</v>
      </c>
      <c r="G27" s="131">
        <f>7!M21</f>
        <v>7.960069444444444</v>
      </c>
    </row>
    <row r="28" spans="1:7" ht="42.75">
      <c r="A28" s="116" t="s">
        <v>72</v>
      </c>
      <c r="B28" s="353" t="str">
        <f>2!A4</f>
        <v>46/24</v>
      </c>
      <c r="C28" s="127" t="str">
        <f>2!B4</f>
        <v>KORZÁR</v>
      </c>
      <c r="D28" s="128" t="str">
        <f>2!B5</f>
        <v>923 Amarillo                 Č1440 Kora po 160 Kornett</v>
      </c>
      <c r="E28" s="129">
        <f>2!A26</f>
        <v>39939</v>
      </c>
      <c r="F28" s="130" t="str">
        <f>2!I3</f>
        <v>ZH Písek</v>
      </c>
      <c r="G28" s="131">
        <f>2!M21</f>
        <v>7.376736111111112</v>
      </c>
    </row>
    <row r="29" spans="1:7" ht="42.75">
      <c r="A29" s="116" t="s">
        <v>73</v>
      </c>
      <c r="B29" s="353" t="str">
        <f>4!A4</f>
        <v>17/895</v>
      </c>
      <c r="C29" s="127" t="str">
        <f>4!B4</f>
        <v>CERISTO</v>
      </c>
      <c r="D29" s="128" t="str">
        <f>4!B5</f>
        <v>2997 Aristo Z               17/576 Charta po 814 Catango Z</v>
      </c>
      <c r="E29" s="129">
        <f>4!A26</f>
        <v>39942</v>
      </c>
      <c r="F29" s="130" t="str">
        <f>4!I3</f>
        <v>ZH Písek</v>
      </c>
      <c r="G29" s="131">
        <f>4!M21</f>
        <v>8.389756944444445</v>
      </c>
    </row>
    <row r="30" spans="1:7" ht="42.75">
      <c r="A30" s="116" t="s">
        <v>74</v>
      </c>
      <c r="B30" s="353" t="str">
        <f>9!A4</f>
        <v>17/896 </v>
      </c>
      <c r="C30" s="127" t="str">
        <f>9!B4</f>
        <v>PILÁT</v>
      </c>
      <c r="D30" s="128" t="str">
        <f>9!B5</f>
        <v>1053 Guidam Sohn      17/518 Piafa po 629 Fetyš</v>
      </c>
      <c r="E30" s="129">
        <f>9!A26</f>
        <v>39964</v>
      </c>
      <c r="F30" s="130" t="str">
        <f>9!I3</f>
        <v>ZH Písek</v>
      </c>
      <c r="G30" s="131">
        <f>9!M21</f>
        <v>7.361111111111112</v>
      </c>
    </row>
    <row r="31" spans="1:7" ht="28.5">
      <c r="A31" s="116" t="s">
        <v>75</v>
      </c>
      <c r="B31" s="353" t="str">
        <f>6!A4</f>
        <v>11/502</v>
      </c>
      <c r="C31" s="127" t="str">
        <f>6!B4</f>
        <v>PALLIARDI</v>
      </c>
      <c r="D31" s="128" t="str">
        <f>6!B5</f>
        <v>2736 Lantaan              Pampa (PD-8) po Pedro</v>
      </c>
      <c r="E31" s="129">
        <f>6!A26</f>
        <v>39871</v>
      </c>
      <c r="F31" s="130" t="str">
        <f>6!I3</f>
        <v>Mgr. Lenka Krušinová</v>
      </c>
      <c r="G31" s="131">
        <f>6!M21</f>
        <v>7.189236111111111</v>
      </c>
    </row>
    <row r="32" spans="1:7" ht="42.75">
      <c r="A32" s="116" t="s">
        <v>76</v>
      </c>
      <c r="B32" s="353" t="str">
        <f>1!A4</f>
        <v>41/669</v>
      </c>
      <c r="C32" s="127" t="str">
        <f>1!B4</f>
        <v>AGEST</v>
      </c>
      <c r="D32" s="128" t="str">
        <f>1!B5</f>
        <v>923 Amarillo               61/375 Hala po 2418 Dietward - 4</v>
      </c>
      <c r="E32" s="129">
        <f>1!A26</f>
        <v>39963</v>
      </c>
      <c r="F32" s="130" t="str">
        <f>1!I3</f>
        <v>ZH Písek</v>
      </c>
      <c r="G32" s="131">
        <f>1!M21</f>
        <v>7.4522569444444455</v>
      </c>
    </row>
    <row r="33" spans="1:7" ht="27.75" customHeight="1">
      <c r="A33" s="116" t="s">
        <v>77</v>
      </c>
      <c r="B33" s="353" t="str">
        <f>5!A4</f>
        <v>9/290 </v>
      </c>
      <c r="C33" s="127" t="str">
        <f>5!B4</f>
        <v>CRESCENDO V</v>
      </c>
      <c r="D33" s="128" t="str">
        <f>5!B5</f>
        <v>1085 Cascavello          Habibi po3538 Larson</v>
      </c>
      <c r="E33" s="129">
        <f>5!A26</f>
        <v>39955</v>
      </c>
      <c r="F33" s="130" t="str">
        <f>5!I3</f>
        <v>Ing. Dušan Vantroba</v>
      </c>
      <c r="G33" s="131">
        <f>5!M21</f>
        <v>7.513888888888888</v>
      </c>
    </row>
    <row r="34" spans="1:7" ht="42.75">
      <c r="A34" s="116" t="s">
        <v>78</v>
      </c>
      <c r="B34" s="353" t="str">
        <f>3!A4</f>
        <v>43/385</v>
      </c>
      <c r="C34" s="127" t="str">
        <f>3!B4</f>
        <v>ARISTO GRAND</v>
      </c>
      <c r="D34" s="128" t="str">
        <f>3!B5</f>
        <v>2997 Aristo Z                43/739 Čokora po 2741 Grand Step</v>
      </c>
      <c r="E34" s="129">
        <f>3!A26</f>
        <v>39962</v>
      </c>
      <c r="F34" s="130" t="str">
        <f>3!I3</f>
        <v>Bálková Libuše, Železnice</v>
      </c>
      <c r="G34" s="131">
        <f>3!M21</f>
        <v>7.532118055555556</v>
      </c>
    </row>
    <row r="35" spans="1:7" ht="30" customHeight="1">
      <c r="A35" s="116" t="s">
        <v>79</v>
      </c>
      <c r="B35" s="353" t="str">
        <f>'10'!A4</f>
        <v>17/897</v>
      </c>
      <c r="C35" s="127" t="str">
        <f>'10'!B4</f>
        <v>CHODEC</v>
      </c>
      <c r="D35" s="128" t="str">
        <f>'10'!B5</f>
        <v>1053 Guidam Sohn      Charity po Centgraf</v>
      </c>
      <c r="E35" s="129">
        <f>'10'!A26</f>
        <v>39964</v>
      </c>
      <c r="F35" s="130" t="str">
        <f>'10'!I3</f>
        <v>ZH Písek</v>
      </c>
      <c r="G35" s="131">
        <f>'10'!M21</f>
        <v>7.816840277777779</v>
      </c>
    </row>
    <row r="36" spans="1:7" ht="24" customHeight="1">
      <c r="A36" s="116"/>
      <c r="B36" s="127"/>
      <c r="C36" s="127"/>
      <c r="D36" s="128"/>
      <c r="E36" s="129"/>
      <c r="F36" s="132"/>
      <c r="G36" s="131"/>
    </row>
    <row r="37" spans="1:7" ht="25.5" customHeight="1">
      <c r="A37" s="116"/>
      <c r="B37" s="127"/>
      <c r="C37" s="127"/>
      <c r="D37" s="128"/>
      <c r="E37" s="129"/>
      <c r="F37" s="132"/>
      <c r="G37" s="131"/>
    </row>
    <row r="38" spans="1:7" ht="19.5">
      <c r="A38" s="116"/>
      <c r="B38" s="127"/>
      <c r="C38" s="127"/>
      <c r="D38" s="128"/>
      <c r="E38" s="129"/>
      <c r="F38" s="130"/>
      <c r="G38" s="131"/>
    </row>
    <row r="39" spans="1:7" ht="19.5">
      <c r="A39" s="116"/>
      <c r="B39" s="127"/>
      <c r="C39" s="127"/>
      <c r="D39" s="128"/>
      <c r="E39" s="129"/>
      <c r="F39" s="130"/>
      <c r="G39" s="131"/>
    </row>
    <row r="40" spans="1:7" ht="19.5">
      <c r="A40" s="116"/>
      <c r="B40" s="127"/>
      <c r="C40" s="127"/>
      <c r="D40" s="128"/>
      <c r="E40" s="129"/>
      <c r="F40" s="132"/>
      <c r="G40" s="131"/>
    </row>
    <row r="41" ht="12.75">
      <c r="B41" s="2"/>
    </row>
  </sheetData>
  <sheetProtection/>
  <mergeCells count="3">
    <mergeCell ref="A12:B12"/>
    <mergeCell ref="A9:C9"/>
    <mergeCell ref="B11:C11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SheetLayoutView="100" zoomScalePageLayoutView="0" workbookViewId="0" topLeftCell="A6">
      <selection activeCell="H34" sqref="H34"/>
    </sheetView>
  </sheetViews>
  <sheetFormatPr defaultColWidth="9.00390625" defaultRowHeight="12.75"/>
  <cols>
    <col min="1" max="1" width="5.125" style="0" customWidth="1"/>
    <col min="2" max="2" width="8.25390625" style="0" customWidth="1"/>
    <col min="3" max="3" width="19.875" style="0" bestFit="1" customWidth="1"/>
    <col min="4" max="4" width="17.25390625" style="0" customWidth="1"/>
    <col min="5" max="5" width="12.125" style="0" customWidth="1"/>
    <col min="6" max="6" width="18.75390625" style="0" customWidth="1"/>
    <col min="7" max="7" width="7.875" style="0" customWidth="1"/>
    <col min="8" max="8" width="7.625" style="0" customWidth="1"/>
    <col min="9" max="9" width="7.875" style="0" customWidth="1"/>
    <col min="10" max="10" width="7.625" style="0" customWidth="1"/>
    <col min="11" max="11" width="7.375" style="0" customWidth="1"/>
    <col min="12" max="12" width="7.125" style="0" customWidth="1"/>
    <col min="13" max="14" width="7.625" style="0" customWidth="1"/>
    <col min="15" max="15" width="2.375" style="0" customWidth="1"/>
    <col min="16" max="16" width="3.625" style="0" customWidth="1"/>
  </cols>
  <sheetData>
    <row r="1" spans="1:7" ht="3.75" customHeight="1">
      <c r="A1" s="28"/>
      <c r="B1" s="28"/>
      <c r="C1" s="28"/>
      <c r="D1" s="28"/>
      <c r="E1" s="28"/>
      <c r="F1" s="28"/>
      <c r="G1" s="28"/>
    </row>
    <row r="2" spans="1:9" ht="16.5" customHeight="1">
      <c r="A2" s="305" t="s">
        <v>51</v>
      </c>
      <c r="B2" s="305"/>
      <c r="C2" s="305"/>
      <c r="D2" s="305"/>
      <c r="E2" s="305"/>
      <c r="F2" s="305"/>
      <c r="G2" s="108"/>
      <c r="H2" s="104"/>
      <c r="I2" s="104"/>
    </row>
    <row r="3" spans="1:7" ht="12.75" hidden="1">
      <c r="A3" s="28"/>
      <c r="B3" s="28"/>
      <c r="C3" s="28"/>
      <c r="D3" s="28"/>
      <c r="E3" s="28"/>
      <c r="F3" s="28"/>
      <c r="G3" s="28"/>
    </row>
    <row r="4" spans="1:9" ht="13.5" customHeight="1">
      <c r="A4" s="306" t="s">
        <v>52</v>
      </c>
      <c r="B4" s="306"/>
      <c r="C4" s="306"/>
      <c r="D4" s="306"/>
      <c r="E4" s="306"/>
      <c r="F4" s="119"/>
      <c r="G4" s="119"/>
      <c r="H4" s="105"/>
      <c r="I4" s="105"/>
    </row>
    <row r="5" spans="1:9" ht="9.75" customHeight="1">
      <c r="A5" s="120" t="s">
        <v>89</v>
      </c>
      <c r="B5" s="120"/>
      <c r="C5" s="120"/>
      <c r="D5" s="120"/>
      <c r="E5" s="120"/>
      <c r="F5" s="120"/>
      <c r="G5" s="120" t="s">
        <v>87</v>
      </c>
      <c r="H5" s="12"/>
      <c r="I5" s="12"/>
    </row>
    <row r="6" spans="1:7" ht="3" customHeight="1">
      <c r="A6" s="121"/>
      <c r="B6" s="122"/>
      <c r="C6" s="122"/>
      <c r="D6" s="122"/>
      <c r="E6" s="121"/>
      <c r="F6" s="46"/>
      <c r="G6" s="46"/>
    </row>
    <row r="7" spans="1:9" ht="20.25" hidden="1">
      <c r="A7" s="123"/>
      <c r="B7" s="123"/>
      <c r="C7" s="123"/>
      <c r="D7" s="123"/>
      <c r="E7" s="123"/>
      <c r="F7" s="123"/>
      <c r="G7" s="123"/>
      <c r="H7" s="106"/>
      <c r="I7" s="106"/>
    </row>
    <row r="8" spans="1:7" ht="11.25" customHeight="1" hidden="1">
      <c r="A8" s="46"/>
      <c r="B8" s="46"/>
      <c r="C8" s="46"/>
      <c r="D8" s="46"/>
      <c r="E8" s="46"/>
      <c r="F8" s="46"/>
      <c r="G8" s="46"/>
    </row>
    <row r="9" spans="1:8" ht="15" hidden="1">
      <c r="A9" s="570"/>
      <c r="B9" s="570"/>
      <c r="C9" s="570"/>
      <c r="D9" s="109"/>
      <c r="E9" s="109"/>
      <c r="F9" s="124"/>
      <c r="G9" s="124"/>
      <c r="H9" s="107"/>
    </row>
    <row r="10" spans="1:7" ht="12.75" hidden="1">
      <c r="A10" s="28"/>
      <c r="B10" s="28"/>
      <c r="C10" s="28"/>
      <c r="D10" s="28"/>
      <c r="E10" s="28"/>
      <c r="F10" s="46"/>
      <c r="G10" s="46"/>
    </row>
    <row r="11" spans="1:7" ht="15" hidden="1">
      <c r="A11" s="110"/>
      <c r="B11" s="564"/>
      <c r="C11" s="564"/>
      <c r="D11" s="28"/>
      <c r="E11" s="28"/>
      <c r="F11" s="46"/>
      <c r="G11" s="46"/>
    </row>
    <row r="12" spans="1:7" ht="12.75" hidden="1">
      <c r="A12" s="28"/>
      <c r="B12" s="28"/>
      <c r="C12" s="28"/>
      <c r="D12" s="28"/>
      <c r="E12" s="42"/>
      <c r="F12" s="275"/>
      <c r="G12" s="28"/>
    </row>
    <row r="13" spans="1:7" ht="12.75" hidden="1">
      <c r="A13" s="571"/>
      <c r="B13" s="571"/>
      <c r="C13" s="125"/>
      <c r="D13" s="112"/>
      <c r="E13" s="112"/>
      <c r="F13" s="112"/>
      <c r="G13" s="28"/>
    </row>
    <row r="14" spans="1:7" ht="12.75" hidden="1">
      <c r="A14" s="28"/>
      <c r="B14" s="28"/>
      <c r="C14" s="28"/>
      <c r="D14" s="112"/>
      <c r="E14" s="112"/>
      <c r="F14" s="112"/>
      <c r="G14" s="28"/>
    </row>
    <row r="15" spans="1:7" ht="12.75" hidden="1">
      <c r="A15" s="28"/>
      <c r="B15" s="28"/>
      <c r="C15" s="28"/>
      <c r="D15" s="112"/>
      <c r="E15" s="112"/>
      <c r="F15" s="112"/>
      <c r="G15" s="28"/>
    </row>
    <row r="16" spans="1:7" ht="12.75" hidden="1">
      <c r="A16" s="28"/>
      <c r="B16" s="28"/>
      <c r="C16" s="28"/>
      <c r="D16" s="114"/>
      <c r="E16" s="112"/>
      <c r="F16" s="112"/>
      <c r="G16" s="28"/>
    </row>
    <row r="17" spans="1:7" ht="12.75" hidden="1">
      <c r="A17" s="28"/>
      <c r="B17" s="28"/>
      <c r="C17" s="28"/>
      <c r="D17" s="112"/>
      <c r="E17" s="112"/>
      <c r="F17" s="112"/>
      <c r="G17" s="28"/>
    </row>
    <row r="18" spans="1:7" ht="12.75" hidden="1">
      <c r="A18" s="28"/>
      <c r="B18" s="28"/>
      <c r="C18" s="28"/>
      <c r="D18" s="114"/>
      <c r="E18" s="112"/>
      <c r="F18" s="112"/>
      <c r="G18" s="28"/>
    </row>
    <row r="19" spans="1:7" ht="12.75" hidden="1">
      <c r="A19" s="28"/>
      <c r="B19" s="28"/>
      <c r="C19" s="28"/>
      <c r="D19" s="112"/>
      <c r="E19" s="112"/>
      <c r="F19" s="112"/>
      <c r="G19" s="28"/>
    </row>
    <row r="20" spans="1:7" ht="12.75" hidden="1">
      <c r="A20" s="28"/>
      <c r="B20" s="28"/>
      <c r="C20" s="28"/>
      <c r="D20" s="114"/>
      <c r="E20" s="112"/>
      <c r="F20" s="112"/>
      <c r="G20" s="28"/>
    </row>
    <row r="21" spans="1:7" ht="12.75" hidden="1">
      <c r="A21" s="28"/>
      <c r="B21" s="28"/>
      <c r="C21" s="28"/>
      <c r="D21" s="112"/>
      <c r="E21" s="112"/>
      <c r="F21" s="112"/>
      <c r="G21" s="28"/>
    </row>
    <row r="22" spans="1:7" ht="12.75" hidden="1">
      <c r="A22" s="28"/>
      <c r="B22" s="28"/>
      <c r="C22" s="28"/>
      <c r="D22" s="28"/>
      <c r="E22" s="111"/>
      <c r="F22" s="111"/>
      <c r="G22" s="28"/>
    </row>
    <row r="23" spans="1:14" ht="54.75" customHeight="1" thickBot="1">
      <c r="A23" s="276" t="s">
        <v>67</v>
      </c>
      <c r="B23" s="115" t="s">
        <v>58</v>
      </c>
      <c r="C23" s="115" t="s">
        <v>59</v>
      </c>
      <c r="D23" s="115" t="s">
        <v>66</v>
      </c>
      <c r="E23" s="117" t="s">
        <v>60</v>
      </c>
      <c r="F23" s="115" t="s">
        <v>61</v>
      </c>
      <c r="G23" s="309" t="s">
        <v>29</v>
      </c>
      <c r="H23" s="309" t="s">
        <v>30</v>
      </c>
      <c r="I23" s="309" t="s">
        <v>31</v>
      </c>
      <c r="J23" s="309" t="s">
        <v>32</v>
      </c>
      <c r="K23" s="309" t="s">
        <v>33</v>
      </c>
      <c r="L23" s="309" t="s">
        <v>34</v>
      </c>
      <c r="M23" s="309" t="s">
        <v>35</v>
      </c>
      <c r="N23" s="310" t="s">
        <v>41</v>
      </c>
    </row>
    <row r="24" spans="1:16" ht="22.5" customHeight="1" thickBot="1">
      <c r="A24" s="116">
        <v>5</v>
      </c>
      <c r="B24" s="277" t="str">
        <f>5!A4</f>
        <v>9/290 </v>
      </c>
      <c r="C24" s="127" t="str">
        <f>5!B4</f>
        <v>CRESCENDO V</v>
      </c>
      <c r="D24" s="128" t="str">
        <f>5!B5</f>
        <v>1085 Cascavello          Habibi po3538 Larson</v>
      </c>
      <c r="E24" s="129">
        <f>5!A26</f>
        <v>39955</v>
      </c>
      <c r="F24" s="130"/>
      <c r="G24" s="131">
        <f>5!C36</f>
        <v>9</v>
      </c>
      <c r="H24" s="131">
        <f>5!C37</f>
        <v>10</v>
      </c>
      <c r="I24" s="131">
        <f>5!C38</f>
        <v>10</v>
      </c>
      <c r="J24" s="131">
        <f>5!C39</f>
        <v>10</v>
      </c>
      <c r="K24" s="131">
        <f>5!C40</f>
        <v>8</v>
      </c>
      <c r="L24" s="131">
        <f>5!C41</f>
        <v>8</v>
      </c>
      <c r="M24" s="279">
        <f>5!C42</f>
        <v>9</v>
      </c>
      <c r="N24" s="280">
        <f>5!C43</f>
        <v>9</v>
      </c>
      <c r="O24" t="s">
        <v>97</v>
      </c>
      <c r="P24">
        <v>4</v>
      </c>
    </row>
    <row r="25" spans="1:16" ht="22.5" customHeight="1" thickBot="1">
      <c r="A25" s="116">
        <v>12</v>
      </c>
      <c r="B25" s="277">
        <f>'12'!A4</f>
        <v>0</v>
      </c>
      <c r="C25" s="127">
        <f>'12'!B4</f>
        <v>0</v>
      </c>
      <c r="D25" s="128">
        <f>'12'!B5</f>
        <v>0</v>
      </c>
      <c r="E25" s="129">
        <f>'12'!A26</f>
        <v>0</v>
      </c>
      <c r="F25" s="130"/>
      <c r="G25" s="131">
        <f>'12'!C36</f>
        <v>0</v>
      </c>
      <c r="H25" s="131">
        <f>'12'!C37</f>
        <v>0</v>
      </c>
      <c r="I25" s="131">
        <f>'12'!C38</f>
        <v>0</v>
      </c>
      <c r="J25" s="131">
        <f>'12'!C39</f>
        <v>0</v>
      </c>
      <c r="K25" s="131">
        <f>'12'!C40</f>
        <v>0</v>
      </c>
      <c r="L25" s="131">
        <f>'12'!C41</f>
        <v>0</v>
      </c>
      <c r="M25" s="279">
        <f>'12'!C42</f>
        <v>0</v>
      </c>
      <c r="N25" s="280">
        <f>'12'!C43</f>
        <v>0</v>
      </c>
      <c r="O25" t="s">
        <v>97</v>
      </c>
      <c r="P25">
        <v>6</v>
      </c>
    </row>
    <row r="26" spans="1:14" ht="22.5" customHeight="1" thickBot="1">
      <c r="A26" s="116">
        <v>19</v>
      </c>
      <c r="B26" s="277">
        <f>'19'!A4</f>
        <v>0</v>
      </c>
      <c r="C26" s="127">
        <f>'19'!B4</f>
        <v>0</v>
      </c>
      <c r="D26" s="128">
        <f>'19'!B5</f>
        <v>0</v>
      </c>
      <c r="E26" s="129">
        <f>'19'!A26</f>
        <v>0</v>
      </c>
      <c r="F26" s="132"/>
      <c r="G26" s="131">
        <f>'19'!C36</f>
        <v>0</v>
      </c>
      <c r="H26" s="131">
        <f>'19'!C37</f>
        <v>0</v>
      </c>
      <c r="I26" s="131">
        <f>'19'!C38</f>
        <v>0</v>
      </c>
      <c r="J26" s="131">
        <f>'19'!C39</f>
        <v>0</v>
      </c>
      <c r="K26" s="131">
        <f>'19'!C40</f>
        <v>0</v>
      </c>
      <c r="L26" s="131">
        <f>'19'!C41</f>
        <v>0</v>
      </c>
      <c r="M26" s="279">
        <f>'19'!C42</f>
        <v>0</v>
      </c>
      <c r="N26" s="280">
        <f>'19'!C43</f>
        <v>0</v>
      </c>
    </row>
    <row r="27" spans="1:16" ht="22.5" customHeight="1" thickBot="1">
      <c r="A27" s="116">
        <v>16</v>
      </c>
      <c r="B27" s="277">
        <f>'16'!A4</f>
        <v>0</v>
      </c>
      <c r="C27" s="127">
        <f>'16'!B4</f>
        <v>0</v>
      </c>
      <c r="D27" s="128">
        <f>'16'!B5</f>
        <v>0</v>
      </c>
      <c r="E27" s="129">
        <f>'16'!A26</f>
        <v>0</v>
      </c>
      <c r="F27" s="132"/>
      <c r="G27" s="131">
        <f>'16'!C36</f>
        <v>0</v>
      </c>
      <c r="H27" s="131">
        <f>'16'!C37</f>
        <v>0</v>
      </c>
      <c r="I27" s="131">
        <f>'16'!C38</f>
        <v>0</v>
      </c>
      <c r="J27" s="131">
        <f>'16'!C39</f>
        <v>0</v>
      </c>
      <c r="K27" s="131">
        <f>'16'!C40</f>
        <v>0</v>
      </c>
      <c r="L27" s="131">
        <f>'16'!C41</f>
        <v>0</v>
      </c>
      <c r="M27" s="279">
        <f>'16'!C42</f>
        <v>0</v>
      </c>
      <c r="N27" s="280">
        <f>'16'!C43</f>
        <v>0</v>
      </c>
      <c r="O27" t="s">
        <v>88</v>
      </c>
      <c r="P27">
        <v>2</v>
      </c>
    </row>
    <row r="28" spans="1:14" ht="22.5" customHeight="1" thickBot="1">
      <c r="A28" s="116">
        <v>20</v>
      </c>
      <c r="B28" s="277">
        <f>'20'!A4</f>
        <v>0</v>
      </c>
      <c r="C28" s="127">
        <f>'20'!B4</f>
        <v>0</v>
      </c>
      <c r="D28" s="128">
        <f>'20'!B5</f>
        <v>0</v>
      </c>
      <c r="E28" s="129">
        <f>'20'!A26</f>
        <v>0</v>
      </c>
      <c r="F28" s="132"/>
      <c r="G28" s="131">
        <f>'20'!C36</f>
        <v>0</v>
      </c>
      <c r="H28" s="131">
        <f>'20'!C37</f>
        <v>0</v>
      </c>
      <c r="I28" s="131">
        <f>'20'!C38</f>
        <v>0</v>
      </c>
      <c r="J28" s="131">
        <f>'20'!C39</f>
        <v>0</v>
      </c>
      <c r="K28" s="131">
        <f>'20'!C40</f>
        <v>0</v>
      </c>
      <c r="L28" s="131">
        <f>'20'!C41</f>
        <v>0</v>
      </c>
      <c r="M28" s="279">
        <f>'20'!C42</f>
        <v>0</v>
      </c>
      <c r="N28" s="280">
        <f>'20'!C43</f>
        <v>0</v>
      </c>
    </row>
    <row r="29" spans="1:16" ht="22.5" customHeight="1" thickBot="1">
      <c r="A29" s="116">
        <v>17</v>
      </c>
      <c r="B29" s="277">
        <f>'17'!A4</f>
        <v>0</v>
      </c>
      <c r="C29" s="127">
        <f>'17'!B4</f>
        <v>0</v>
      </c>
      <c r="D29" s="128">
        <f>'17'!B5</f>
        <v>0</v>
      </c>
      <c r="E29" s="129">
        <f>'17'!A26</f>
        <v>0</v>
      </c>
      <c r="F29" s="132"/>
      <c r="G29" s="131">
        <f>'17'!C36</f>
        <v>0</v>
      </c>
      <c r="H29" s="131">
        <f>'17'!C37</f>
        <v>0</v>
      </c>
      <c r="I29" s="131">
        <f>'17'!C38</f>
        <v>0</v>
      </c>
      <c r="J29" s="131">
        <f>'17'!C39</f>
        <v>0</v>
      </c>
      <c r="K29" s="131">
        <f>'17'!C40</f>
        <v>0</v>
      </c>
      <c r="L29" s="131">
        <f>'17'!C41</f>
        <v>0</v>
      </c>
      <c r="M29" s="279">
        <f>'17'!C42</f>
        <v>0</v>
      </c>
      <c r="N29" s="280">
        <f>'17'!C43</f>
        <v>0</v>
      </c>
      <c r="O29" t="s">
        <v>98</v>
      </c>
      <c r="P29">
        <v>7</v>
      </c>
    </row>
    <row r="30" spans="1:16" ht="22.5" customHeight="1" thickBot="1">
      <c r="A30" s="116">
        <v>13</v>
      </c>
      <c r="B30" s="277">
        <f>'13'!A4</f>
        <v>0</v>
      </c>
      <c r="C30" s="127">
        <f>'13'!B4</f>
        <v>0</v>
      </c>
      <c r="D30" s="128">
        <f>'13'!B5</f>
        <v>0</v>
      </c>
      <c r="E30" s="129">
        <f>'13'!A26</f>
        <v>0</v>
      </c>
      <c r="F30" s="130"/>
      <c r="G30" s="131">
        <f>'13'!C36</f>
        <v>0</v>
      </c>
      <c r="H30" s="131">
        <f>'13'!C37</f>
        <v>0</v>
      </c>
      <c r="I30" s="131">
        <f>'13'!C38</f>
        <v>0</v>
      </c>
      <c r="J30" s="131">
        <f>'13'!C39</f>
        <v>0</v>
      </c>
      <c r="K30" s="131">
        <f>'13'!C40</f>
        <v>0</v>
      </c>
      <c r="L30" s="131">
        <f>'13'!C41</f>
        <v>0</v>
      </c>
      <c r="M30" s="279">
        <f>'13'!C42</f>
        <v>0</v>
      </c>
      <c r="N30" s="280">
        <f>'13'!C43</f>
        <v>0</v>
      </c>
      <c r="O30" t="s">
        <v>88</v>
      </c>
      <c r="P30">
        <v>12</v>
      </c>
    </row>
    <row r="31" spans="1:16" ht="22.5" customHeight="1" thickBot="1">
      <c r="A31" s="116">
        <v>11</v>
      </c>
      <c r="B31" s="277">
        <f>'11'!A4</f>
        <v>0</v>
      </c>
      <c r="C31" s="127">
        <f>'11'!B4</f>
        <v>0</v>
      </c>
      <c r="D31" s="128">
        <f>'11'!B5</f>
        <v>0</v>
      </c>
      <c r="E31" s="129">
        <f>'11'!A26</f>
        <v>0</v>
      </c>
      <c r="F31" s="130"/>
      <c r="G31" s="131">
        <f>'11'!C36</f>
        <v>0</v>
      </c>
      <c r="H31" s="131">
        <f>'11'!C37</f>
        <v>0</v>
      </c>
      <c r="I31" s="131">
        <f>'11'!C38</f>
        <v>0</v>
      </c>
      <c r="J31" s="131">
        <f>'11'!C39</f>
        <v>0</v>
      </c>
      <c r="K31" s="131">
        <f>'11'!C40</f>
        <v>0</v>
      </c>
      <c r="L31" s="131">
        <f>'11'!C41</f>
        <v>0</v>
      </c>
      <c r="M31" s="279">
        <f>'11'!C42</f>
        <v>0</v>
      </c>
      <c r="N31" s="324">
        <f>'11'!C43</f>
        <v>0</v>
      </c>
      <c r="O31" t="s">
        <v>97</v>
      </c>
      <c r="P31">
        <v>1</v>
      </c>
    </row>
    <row r="32" spans="1:16" ht="22.5" customHeight="1" thickBot="1">
      <c r="A32" s="116">
        <v>8</v>
      </c>
      <c r="B32" s="277" t="str">
        <f>8!A4</f>
        <v>17/899</v>
      </c>
      <c r="C32" s="127" t="str">
        <f>8!B4</f>
        <v>QUENTIN</v>
      </c>
      <c r="D32" s="128" t="str">
        <f>8!B5</f>
        <v>1154 Quick Lauro Z    13/560 Ditvana po 470 Dietward I-6</v>
      </c>
      <c r="E32" s="129">
        <f>8!A26</f>
        <v>39923</v>
      </c>
      <c r="F32" s="130"/>
      <c r="G32" s="131">
        <f>8!C36</f>
        <v>9</v>
      </c>
      <c r="H32" s="131">
        <f>8!C37</f>
        <v>9</v>
      </c>
      <c r="I32" s="131">
        <f>8!C38</f>
        <v>9</v>
      </c>
      <c r="J32" s="131">
        <f>8!C39</f>
        <v>10</v>
      </c>
      <c r="K32" s="131">
        <f>8!C40</f>
        <v>9</v>
      </c>
      <c r="L32" s="131">
        <f>8!C41</f>
        <v>10</v>
      </c>
      <c r="M32" s="279">
        <f>8!C42</f>
        <v>8.5</v>
      </c>
      <c r="N32" s="280">
        <f>8!C43</f>
        <v>9.020833333333334</v>
      </c>
      <c r="O32" t="s">
        <v>88</v>
      </c>
      <c r="P32">
        <v>5</v>
      </c>
    </row>
    <row r="33" spans="1:16" ht="22.5" customHeight="1" thickBot="1">
      <c r="A33" s="116">
        <v>4</v>
      </c>
      <c r="B33" s="277" t="str">
        <f>4!A4</f>
        <v>17/895</v>
      </c>
      <c r="C33" s="127" t="str">
        <f>4!B4</f>
        <v>CERISTO</v>
      </c>
      <c r="D33" s="128" t="str">
        <f>4!B5</f>
        <v>2997 Aristo Z               17/576 Charta po 814 Catango Z</v>
      </c>
      <c r="E33" s="129">
        <f>4!A26</f>
        <v>39942</v>
      </c>
      <c r="F33" s="130"/>
      <c r="G33" s="131">
        <f>4!C36</f>
        <v>8</v>
      </c>
      <c r="H33" s="131">
        <f>4!C37</f>
        <v>10</v>
      </c>
      <c r="I33" s="131">
        <f>4!C38</f>
        <v>9</v>
      </c>
      <c r="J33" s="131">
        <f>4!C39</f>
        <v>10</v>
      </c>
      <c r="K33" s="131">
        <f>4!C40</f>
        <v>9</v>
      </c>
      <c r="L33" s="131">
        <f>4!C41</f>
        <v>10</v>
      </c>
      <c r="M33" s="279">
        <f>4!C42</f>
        <v>10</v>
      </c>
      <c r="N33" s="280">
        <f>4!C43</f>
        <v>9.229166666666666</v>
      </c>
      <c r="O33" t="s">
        <v>97</v>
      </c>
      <c r="P33">
        <v>10</v>
      </c>
    </row>
    <row r="34" spans="1:16" ht="22.5" customHeight="1" thickBot="1">
      <c r="A34" s="116">
        <v>9</v>
      </c>
      <c r="B34" s="277" t="str">
        <f>9!A4</f>
        <v>17/896 </v>
      </c>
      <c r="C34" s="127" t="str">
        <f>9!B4</f>
        <v>PILÁT</v>
      </c>
      <c r="D34" s="128" t="str">
        <f>9!B5</f>
        <v>1053 Guidam Sohn      17/518 Piafa po 629 Fetyš</v>
      </c>
      <c r="E34" s="129">
        <f>9!A26</f>
        <v>39964</v>
      </c>
      <c r="F34" s="130"/>
      <c r="G34" s="131">
        <f>9!C36</f>
        <v>8</v>
      </c>
      <c r="H34" s="131">
        <f>9!C37</f>
        <v>8</v>
      </c>
      <c r="I34" s="131">
        <f>9!C38</f>
        <v>8</v>
      </c>
      <c r="J34" s="131">
        <f>9!C39</f>
        <v>9</v>
      </c>
      <c r="K34" s="131">
        <f>9!C40</f>
        <v>9</v>
      </c>
      <c r="L34" s="131">
        <f>9!C41</f>
        <v>9</v>
      </c>
      <c r="M34" s="279">
        <f>9!C42</f>
        <v>8</v>
      </c>
      <c r="N34" s="280">
        <f>9!C43</f>
        <v>8.333333333333334</v>
      </c>
      <c r="O34" t="s">
        <v>88</v>
      </c>
      <c r="P34">
        <v>9</v>
      </c>
    </row>
    <row r="35" spans="1:16" ht="22.5" customHeight="1" thickBot="1">
      <c r="A35" s="116">
        <v>10</v>
      </c>
      <c r="B35" s="277" t="str">
        <f>'10'!A4</f>
        <v>17/897</v>
      </c>
      <c r="C35" s="127" t="str">
        <f>'10'!B4</f>
        <v>CHODEC</v>
      </c>
      <c r="D35" s="128" t="str">
        <f>'10'!B5</f>
        <v>1053 Guidam Sohn      Charity po Centgraf</v>
      </c>
      <c r="E35" s="129">
        <f>'10'!A26</f>
        <v>39964</v>
      </c>
      <c r="F35" s="130"/>
      <c r="G35" s="131">
        <f>'10'!C36</f>
        <v>8</v>
      </c>
      <c r="H35" s="131">
        <f>'10'!C37</f>
        <v>9</v>
      </c>
      <c r="I35" s="131">
        <f>'10'!C38</f>
        <v>9</v>
      </c>
      <c r="J35" s="131">
        <f>'10'!C39</f>
        <v>9</v>
      </c>
      <c r="K35" s="131">
        <f>'10'!C40</f>
        <v>8</v>
      </c>
      <c r="L35" s="131">
        <f>'10'!C41</f>
        <v>9</v>
      </c>
      <c r="M35" s="279">
        <f>'10'!C42</f>
        <v>10</v>
      </c>
      <c r="N35" s="280">
        <f>'10'!C43</f>
        <v>8.8125</v>
      </c>
      <c r="O35" t="s">
        <v>98</v>
      </c>
      <c r="P35">
        <v>14</v>
      </c>
    </row>
    <row r="36" spans="1:16" ht="22.5" customHeight="1" thickBot="1">
      <c r="A36" s="116">
        <v>3</v>
      </c>
      <c r="B36" s="277" t="str">
        <f>3!A4</f>
        <v>43/385</v>
      </c>
      <c r="C36" s="127" t="str">
        <f>3!B4</f>
        <v>ARISTO GRAND</v>
      </c>
      <c r="D36" s="128" t="str">
        <f>3!B5</f>
        <v>2997 Aristo Z                43/739 Čokora po 2741 Grand Step</v>
      </c>
      <c r="E36" s="129">
        <f>3!A26</f>
        <v>39962</v>
      </c>
      <c r="F36" s="130"/>
      <c r="G36" s="131">
        <f>3!C36</f>
        <v>9</v>
      </c>
      <c r="H36" s="131">
        <f>3!C37</f>
        <v>9</v>
      </c>
      <c r="I36" s="131">
        <f>3!C38</f>
        <v>9</v>
      </c>
      <c r="J36" s="131">
        <f>3!C39</f>
        <v>9</v>
      </c>
      <c r="K36" s="131">
        <f>3!C40</f>
        <v>8</v>
      </c>
      <c r="L36" s="131">
        <f>3!C41</f>
        <v>9</v>
      </c>
      <c r="M36" s="279">
        <f>3!C42</f>
        <v>9</v>
      </c>
      <c r="N36" s="280">
        <f>3!C43</f>
        <v>8.8125</v>
      </c>
      <c r="O36" t="s">
        <v>97</v>
      </c>
      <c r="P36">
        <v>13</v>
      </c>
    </row>
    <row r="37" spans="1:16" ht="22.5" customHeight="1" thickBot="1">
      <c r="A37" s="116">
        <v>14</v>
      </c>
      <c r="B37" s="277">
        <f>'14'!A4</f>
        <v>0</v>
      </c>
      <c r="C37" s="127">
        <f>'14'!B4</f>
        <v>0</v>
      </c>
      <c r="D37" s="128">
        <f>'14'!B5</f>
        <v>0</v>
      </c>
      <c r="E37" s="129">
        <f>'14'!A26</f>
        <v>0</v>
      </c>
      <c r="F37" s="130"/>
      <c r="G37" s="131">
        <f>'14'!C36</f>
        <v>0</v>
      </c>
      <c r="H37" s="131">
        <f>'14'!C37</f>
        <v>0</v>
      </c>
      <c r="I37" s="131">
        <f>'14'!C38</f>
        <v>0</v>
      </c>
      <c r="J37" s="131">
        <f>'14'!C39</f>
        <v>0</v>
      </c>
      <c r="K37" s="131">
        <f>'14'!C40</f>
        <v>0</v>
      </c>
      <c r="L37" s="131">
        <f>'14'!C41</f>
        <v>0</v>
      </c>
      <c r="M37" s="279">
        <f>'14'!C42</f>
        <v>0</v>
      </c>
      <c r="N37" s="280">
        <f>'14'!C43</f>
        <v>0</v>
      </c>
      <c r="O37" t="s">
        <v>99</v>
      </c>
      <c r="P37">
        <v>16</v>
      </c>
    </row>
    <row r="38" spans="1:16" ht="22.5" customHeight="1" thickBot="1">
      <c r="A38" s="116">
        <v>7</v>
      </c>
      <c r="B38" s="277" t="str">
        <f>7!A4</f>
        <v>17/890</v>
      </c>
      <c r="C38" s="127" t="str">
        <f>7!B4</f>
        <v>LINDT STAR</v>
      </c>
      <c r="D38" s="128" t="str">
        <f>7!B5</f>
        <v>1054 Limited                 13/892 Landa po 628 Pasqual</v>
      </c>
      <c r="E38" s="129">
        <f>7!A26</f>
        <v>39900</v>
      </c>
      <c r="F38" s="130"/>
      <c r="G38" s="131">
        <f>7!C36</f>
        <v>9</v>
      </c>
      <c r="H38" s="131">
        <f>7!C37</f>
        <v>9</v>
      </c>
      <c r="I38" s="131">
        <f>7!C38</f>
        <v>8</v>
      </c>
      <c r="J38" s="131">
        <f>7!C39</f>
        <v>10</v>
      </c>
      <c r="K38" s="131">
        <f>7!C40</f>
        <v>8</v>
      </c>
      <c r="L38" s="131">
        <f>7!C41</f>
        <v>10</v>
      </c>
      <c r="M38" s="279">
        <f>7!C42</f>
        <v>9</v>
      </c>
      <c r="N38" s="280">
        <f>7!C43</f>
        <v>8.875</v>
      </c>
      <c r="O38" t="s">
        <v>97</v>
      </c>
      <c r="P38">
        <v>8</v>
      </c>
    </row>
    <row r="39" spans="1:16" ht="22.5" customHeight="1" thickBot="1">
      <c r="A39" s="116">
        <v>1</v>
      </c>
      <c r="B39" s="277" t="str">
        <f>1!A4</f>
        <v>41/669</v>
      </c>
      <c r="C39" s="127" t="str">
        <f>1!B4</f>
        <v>AGEST</v>
      </c>
      <c r="D39" s="128" t="str">
        <f>1!B5</f>
        <v>923 Amarillo               61/375 Hala po 2418 Dietward - 4</v>
      </c>
      <c r="E39" s="129">
        <f>1!A26</f>
        <v>39963</v>
      </c>
      <c r="F39" s="130"/>
      <c r="G39" s="131">
        <f>1!C36</f>
        <v>9</v>
      </c>
      <c r="H39" s="131">
        <f>1!C37</f>
        <v>8</v>
      </c>
      <c r="I39" s="131">
        <f>1!C38</f>
        <v>8</v>
      </c>
      <c r="J39" s="131">
        <f>1!C39</f>
        <v>9</v>
      </c>
      <c r="K39" s="131">
        <f>1!C40</f>
        <v>9</v>
      </c>
      <c r="L39" s="131">
        <f>1!C41</f>
        <v>10</v>
      </c>
      <c r="M39" s="279">
        <f>1!C42</f>
        <v>9</v>
      </c>
      <c r="N39" s="280">
        <f>1!C43</f>
        <v>8.895833333333334</v>
      </c>
      <c r="O39" t="s">
        <v>98</v>
      </c>
      <c r="P39">
        <v>3</v>
      </c>
    </row>
    <row r="40" spans="1:16" ht="22.5" customHeight="1" thickBot="1">
      <c r="A40" s="116">
        <v>2</v>
      </c>
      <c r="B40" s="277" t="str">
        <f>2!A4</f>
        <v>46/24</v>
      </c>
      <c r="C40" s="127" t="str">
        <f>2!B4</f>
        <v>KORZÁR</v>
      </c>
      <c r="D40" s="128" t="str">
        <f>2!B5</f>
        <v>923 Amarillo                 Č1440 Kora po 160 Kornett</v>
      </c>
      <c r="E40" s="129">
        <f>2!A26</f>
        <v>39939</v>
      </c>
      <c r="F40" s="130"/>
      <c r="G40" s="131">
        <f>2!C36</f>
        <v>8.5</v>
      </c>
      <c r="H40" s="131">
        <f>2!C37</f>
        <v>10</v>
      </c>
      <c r="I40" s="131">
        <f>2!C38</f>
        <v>9</v>
      </c>
      <c r="J40" s="131">
        <f>2!C39</f>
        <v>10</v>
      </c>
      <c r="K40" s="131">
        <f>2!C40</f>
        <v>8</v>
      </c>
      <c r="L40" s="131">
        <f>2!C41</f>
        <v>8</v>
      </c>
      <c r="M40" s="279">
        <f>2!C42</f>
        <v>9</v>
      </c>
      <c r="N40" s="280">
        <f>2!C43</f>
        <v>8.791666666666666</v>
      </c>
      <c r="O40" t="s">
        <v>98</v>
      </c>
      <c r="P40">
        <v>11</v>
      </c>
    </row>
    <row r="41" spans="1:16" ht="22.5" customHeight="1" thickBot="1">
      <c r="A41" s="116">
        <v>6</v>
      </c>
      <c r="B41" s="277" t="str">
        <f>6!A4</f>
        <v>11/502</v>
      </c>
      <c r="C41" s="127" t="str">
        <f>6!B4</f>
        <v>PALLIARDI</v>
      </c>
      <c r="D41" s="128" t="str">
        <f>6!B5</f>
        <v>2736 Lantaan              Pampa (PD-8) po Pedro</v>
      </c>
      <c r="E41" s="129">
        <f>6!A26</f>
        <v>39871</v>
      </c>
      <c r="F41" s="130" t="str">
        <f>6!I3</f>
        <v>Mgr. Lenka Krušinová</v>
      </c>
      <c r="G41" s="131">
        <f>6!C36</f>
        <v>7</v>
      </c>
      <c r="H41" s="131">
        <f>6!C37</f>
        <v>7</v>
      </c>
      <c r="I41" s="131">
        <f>6!C38</f>
        <v>7</v>
      </c>
      <c r="J41" s="131">
        <f>6!C39</f>
        <v>10</v>
      </c>
      <c r="K41" s="131">
        <f>6!C40</f>
        <v>8</v>
      </c>
      <c r="L41" s="131">
        <f>6!C41</f>
        <v>10</v>
      </c>
      <c r="M41" s="279">
        <f>6!C42</f>
        <v>8</v>
      </c>
      <c r="N41" s="280">
        <f>6!C43</f>
        <v>7.875</v>
      </c>
      <c r="O41" t="s">
        <v>97</v>
      </c>
      <c r="P41">
        <v>17</v>
      </c>
    </row>
    <row r="42" spans="1:16" ht="22.5" customHeight="1" thickBot="1">
      <c r="A42" s="116">
        <v>15</v>
      </c>
      <c r="B42" s="277">
        <f>'15'!A4</f>
        <v>0</v>
      </c>
      <c r="C42" s="127">
        <f>'15'!B4</f>
        <v>0</v>
      </c>
      <c r="D42" s="128">
        <f>'15'!B5</f>
        <v>0</v>
      </c>
      <c r="E42" s="129">
        <f>'15'!A26</f>
        <v>0</v>
      </c>
      <c r="F42" s="130"/>
      <c r="G42" s="131">
        <f>'15'!C36</f>
        <v>0</v>
      </c>
      <c r="H42" s="131">
        <f>'15'!C37</f>
        <v>0</v>
      </c>
      <c r="I42" s="131">
        <f>'15'!C38</f>
        <v>0</v>
      </c>
      <c r="J42" s="131">
        <f>'15'!C39</f>
        <v>0</v>
      </c>
      <c r="K42" s="131">
        <f>'15'!C40</f>
        <v>0</v>
      </c>
      <c r="L42" s="131">
        <f>'15'!C41</f>
        <v>0</v>
      </c>
      <c r="M42" s="279">
        <f>'15'!C42</f>
        <v>0</v>
      </c>
      <c r="N42" s="280">
        <f>'15'!C43</f>
        <v>0</v>
      </c>
      <c r="O42" t="s">
        <v>88</v>
      </c>
      <c r="P42">
        <v>15</v>
      </c>
    </row>
    <row r="43" spans="1:14" ht="22.5" customHeight="1" thickBot="1">
      <c r="A43" s="116">
        <v>18</v>
      </c>
      <c r="B43" s="277">
        <f>'18'!A4</f>
        <v>0</v>
      </c>
      <c r="C43" s="127">
        <f>'18'!B4</f>
        <v>0</v>
      </c>
      <c r="D43" s="128">
        <f>'18'!B5</f>
        <v>0</v>
      </c>
      <c r="E43" s="129">
        <f>'18'!A26</f>
        <v>0</v>
      </c>
      <c r="F43" s="132"/>
      <c r="G43" s="131">
        <f>'18'!C36</f>
        <v>0</v>
      </c>
      <c r="H43" s="131">
        <f>'18'!C37</f>
        <v>0</v>
      </c>
      <c r="I43" s="131">
        <f>'18'!C38</f>
        <v>0</v>
      </c>
      <c r="J43" s="131">
        <f>'18'!C39</f>
        <v>0</v>
      </c>
      <c r="K43" s="131">
        <f>'18'!C40</f>
        <v>0</v>
      </c>
      <c r="L43" s="131">
        <f>'18'!C41</f>
        <v>0</v>
      </c>
      <c r="M43" s="279">
        <f>'18'!C42</f>
        <v>0</v>
      </c>
      <c r="N43" s="280">
        <f>'18'!C43</f>
        <v>0</v>
      </c>
    </row>
    <row r="44" spans="2:10" ht="12.75">
      <c r="B44" s="2"/>
      <c r="C44" s="572"/>
      <c r="D44" s="573"/>
      <c r="E44" s="573"/>
      <c r="F44" s="573"/>
      <c r="G44" s="573"/>
      <c r="H44" s="573"/>
      <c r="I44" s="573"/>
      <c r="J44" s="573"/>
    </row>
    <row r="45" spans="3:4" ht="12.75">
      <c r="C45" s="77"/>
      <c r="D45" s="78"/>
    </row>
    <row r="46" spans="3:4" ht="12.75">
      <c r="C46" s="79"/>
      <c r="D46" s="80"/>
    </row>
    <row r="47" spans="3:4" ht="12.75">
      <c r="C47" s="79"/>
      <c r="D47" s="80"/>
    </row>
    <row r="48" spans="3:4" ht="13.5">
      <c r="C48" s="81"/>
      <c r="D48" s="80"/>
    </row>
    <row r="49" spans="3:4" ht="12.75">
      <c r="C49" s="82"/>
      <c r="D49" s="83"/>
    </row>
    <row r="50" spans="3:4" ht="12.75">
      <c r="C50" s="84"/>
      <c r="D50" s="85"/>
    </row>
    <row r="51" spans="3:4" ht="12.75">
      <c r="C51" s="86"/>
      <c r="D51" s="80"/>
    </row>
    <row r="52" spans="3:4" ht="12.75">
      <c r="C52" s="75" t="s">
        <v>28</v>
      </c>
      <c r="D52" s="76"/>
    </row>
    <row r="53" spans="3:4" ht="12.75">
      <c r="C53" s="77">
        <v>4</v>
      </c>
      <c r="D53" s="78" t="s">
        <v>29</v>
      </c>
    </row>
    <row r="54" spans="3:4" ht="12.75">
      <c r="C54" s="79"/>
      <c r="D54" s="80" t="s">
        <v>30</v>
      </c>
    </row>
    <row r="55" spans="3:4" ht="12.75">
      <c r="C55" s="79"/>
      <c r="D55" s="80" t="s">
        <v>31</v>
      </c>
    </row>
    <row r="56" spans="3:4" ht="13.5">
      <c r="C56" s="81">
        <v>4</v>
      </c>
      <c r="D56" s="80" t="s">
        <v>32</v>
      </c>
    </row>
    <row r="57" spans="3:4" ht="12.75">
      <c r="C57" s="82">
        <v>3</v>
      </c>
      <c r="D57" s="83" t="s">
        <v>33</v>
      </c>
    </row>
    <row r="58" spans="3:4" ht="12.75">
      <c r="C58" s="84">
        <v>1</v>
      </c>
      <c r="D58" s="85" t="s">
        <v>34</v>
      </c>
    </row>
    <row r="59" spans="3:4" ht="12.75">
      <c r="C59" s="86">
        <v>4</v>
      </c>
      <c r="D59" s="80" t="s">
        <v>35</v>
      </c>
    </row>
  </sheetData>
  <sheetProtection/>
  <mergeCells count="4">
    <mergeCell ref="A13:B13"/>
    <mergeCell ref="A9:C9"/>
    <mergeCell ref="B11:C11"/>
    <mergeCell ref="C44:J44"/>
  </mergeCells>
  <printOptions/>
  <pageMargins left="0.1968503937007874" right="0" top="0" bottom="0" header="0" footer="0"/>
  <pageSetup horizontalDpi="300" verticalDpi="300" orientation="landscape" paperSize="9" r:id="rId1"/>
  <headerFooter alignWithMargins="0">
    <oddHeader>&amp;R&amp;D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5.125" style="0" customWidth="1"/>
    <col min="2" max="2" width="8.25390625" style="0" customWidth="1"/>
    <col min="3" max="3" width="19.875" style="0" bestFit="1" customWidth="1"/>
    <col min="4" max="4" width="17.25390625" style="0" customWidth="1"/>
    <col min="5" max="5" width="12.125" style="0" customWidth="1"/>
    <col min="6" max="6" width="18.75390625" style="0" customWidth="1"/>
    <col min="7" max="7" width="7.875" style="0" customWidth="1"/>
    <col min="8" max="8" width="7.625" style="0" customWidth="1"/>
    <col min="9" max="9" width="7.875" style="0" customWidth="1"/>
    <col min="10" max="10" width="7.625" style="0" customWidth="1"/>
    <col min="11" max="11" width="7.375" style="0" customWidth="1"/>
    <col min="12" max="12" width="7.125" style="0" customWidth="1"/>
    <col min="13" max="13" width="7.625" style="0" customWidth="1"/>
    <col min="14" max="14" width="7.75390625" style="0" customWidth="1"/>
    <col min="15" max="15" width="2.375" style="0" customWidth="1"/>
  </cols>
  <sheetData>
    <row r="1" spans="1:7" ht="3.75" customHeight="1">
      <c r="A1" s="28"/>
      <c r="B1" s="28"/>
      <c r="C1" s="28"/>
      <c r="D1" s="28"/>
      <c r="E1" s="28"/>
      <c r="F1" s="28"/>
      <c r="G1" s="28"/>
    </row>
    <row r="2" spans="1:9" ht="20.25">
      <c r="A2" s="108" t="s">
        <v>51</v>
      </c>
      <c r="B2" s="108"/>
      <c r="C2" s="108"/>
      <c r="D2" s="108"/>
      <c r="E2" s="108"/>
      <c r="F2" s="108"/>
      <c r="G2" s="108"/>
      <c r="H2" s="104"/>
      <c r="I2" s="104"/>
    </row>
    <row r="3" spans="1:7" ht="12.75" hidden="1">
      <c r="A3" s="28"/>
      <c r="B3" s="28"/>
      <c r="C3" s="28"/>
      <c r="D3" s="28"/>
      <c r="E3" s="28"/>
      <c r="F3" s="28"/>
      <c r="G3" s="28"/>
    </row>
    <row r="4" spans="1:9" ht="18">
      <c r="A4" s="119" t="s">
        <v>52</v>
      </c>
      <c r="B4" s="119"/>
      <c r="C4" s="119"/>
      <c r="D4" s="119"/>
      <c r="E4" s="119"/>
      <c r="F4" s="119"/>
      <c r="G4" s="119"/>
      <c r="H4" s="105"/>
      <c r="I4" s="105"/>
    </row>
    <row r="5" spans="1:9" ht="12.75">
      <c r="A5" s="120" t="s">
        <v>89</v>
      </c>
      <c r="B5" s="120"/>
      <c r="C5" s="120"/>
      <c r="D5" s="120"/>
      <c r="E5" s="120"/>
      <c r="F5" s="120"/>
      <c r="G5" s="120" t="s">
        <v>87</v>
      </c>
      <c r="H5" s="12"/>
      <c r="I5" s="12"/>
    </row>
    <row r="6" spans="1:7" ht="2.25" customHeight="1">
      <c r="A6" s="121"/>
      <c r="B6" s="122"/>
      <c r="C6" s="122"/>
      <c r="D6" s="122"/>
      <c r="E6" s="121"/>
      <c r="F6" s="46"/>
      <c r="G6" s="46"/>
    </row>
    <row r="7" spans="1:9" ht="20.25" hidden="1">
      <c r="A7" s="123"/>
      <c r="B7" s="123"/>
      <c r="C7" s="123"/>
      <c r="D7" s="123"/>
      <c r="E7" s="123"/>
      <c r="F7" s="123"/>
      <c r="G7" s="123"/>
      <c r="H7" s="106"/>
      <c r="I7" s="106"/>
    </row>
    <row r="8" spans="1:7" ht="11.25" customHeight="1" hidden="1">
      <c r="A8" s="46"/>
      <c r="B8" s="46"/>
      <c r="C8" s="46"/>
      <c r="D8" s="46"/>
      <c r="E8" s="46"/>
      <c r="F8" s="46"/>
      <c r="G8" s="46"/>
    </row>
    <row r="9" spans="1:8" ht="15" hidden="1">
      <c r="A9" s="570"/>
      <c r="B9" s="570"/>
      <c r="C9" s="570"/>
      <c r="D9" s="109"/>
      <c r="E9" s="109"/>
      <c r="F9" s="124"/>
      <c r="G9" s="124"/>
      <c r="H9" s="107"/>
    </row>
    <row r="10" spans="1:7" ht="12.75" hidden="1">
      <c r="A10" s="28"/>
      <c r="B10" s="28"/>
      <c r="C10" s="28"/>
      <c r="D10" s="28"/>
      <c r="E10" s="28"/>
      <c r="F10" s="46"/>
      <c r="G10" s="46"/>
    </row>
    <row r="11" spans="1:7" ht="15" hidden="1">
      <c r="A11" s="110"/>
      <c r="B11" s="564"/>
      <c r="C11" s="564"/>
      <c r="D11" s="28"/>
      <c r="E11" s="28"/>
      <c r="F11" s="46"/>
      <c r="G11" s="46"/>
    </row>
    <row r="12" spans="1:7" ht="12.75" hidden="1">
      <c r="A12" s="28"/>
      <c r="B12" s="28"/>
      <c r="C12" s="28"/>
      <c r="D12" s="28"/>
      <c r="E12" s="42"/>
      <c r="F12" s="275"/>
      <c r="G12" s="28"/>
    </row>
    <row r="13" spans="1:7" ht="12.75" hidden="1">
      <c r="A13" s="571"/>
      <c r="B13" s="571"/>
      <c r="C13" s="125"/>
      <c r="D13" s="112"/>
      <c r="E13" s="112"/>
      <c r="F13" s="112"/>
      <c r="G13" s="28"/>
    </row>
    <row r="14" spans="1:7" ht="12.75" hidden="1">
      <c r="A14" s="28"/>
      <c r="B14" s="28"/>
      <c r="C14" s="28"/>
      <c r="D14" s="112"/>
      <c r="E14" s="112"/>
      <c r="F14" s="112"/>
      <c r="G14" s="28"/>
    </row>
    <row r="15" spans="1:7" ht="12.75" hidden="1">
      <c r="A15" s="28"/>
      <c r="B15" s="28"/>
      <c r="C15" s="28"/>
      <c r="D15" s="112"/>
      <c r="E15" s="112"/>
      <c r="F15" s="112"/>
      <c r="G15" s="28"/>
    </row>
    <row r="16" spans="1:7" ht="12.75" hidden="1">
      <c r="A16" s="28"/>
      <c r="B16" s="28"/>
      <c r="C16" s="28"/>
      <c r="D16" s="114"/>
      <c r="E16" s="112"/>
      <c r="F16" s="112"/>
      <c r="G16" s="28"/>
    </row>
    <row r="17" spans="1:7" ht="12.75" hidden="1">
      <c r="A17" s="28"/>
      <c r="B17" s="28"/>
      <c r="C17" s="28"/>
      <c r="D17" s="112"/>
      <c r="E17" s="112"/>
      <c r="F17" s="112"/>
      <c r="G17" s="28"/>
    </row>
    <row r="18" spans="1:7" ht="12.75" hidden="1">
      <c r="A18" s="28"/>
      <c r="B18" s="28"/>
      <c r="C18" s="28"/>
      <c r="D18" s="114"/>
      <c r="E18" s="112"/>
      <c r="F18" s="112"/>
      <c r="G18" s="28"/>
    </row>
    <row r="19" spans="1:7" ht="12.75" hidden="1">
      <c r="A19" s="28"/>
      <c r="B19" s="28"/>
      <c r="C19" s="28"/>
      <c r="D19" s="112"/>
      <c r="E19" s="112"/>
      <c r="F19" s="112"/>
      <c r="G19" s="28"/>
    </row>
    <row r="20" spans="1:7" ht="12.75" hidden="1">
      <c r="A20" s="28"/>
      <c r="B20" s="28"/>
      <c r="C20" s="28"/>
      <c r="D20" s="114"/>
      <c r="E20" s="112"/>
      <c r="F20" s="112"/>
      <c r="G20" s="28"/>
    </row>
    <row r="21" spans="1:7" ht="12.75" hidden="1">
      <c r="A21" s="28"/>
      <c r="B21" s="28"/>
      <c r="C21" s="28"/>
      <c r="D21" s="112"/>
      <c r="E21" s="112"/>
      <c r="F21" s="112"/>
      <c r="G21" s="28"/>
    </row>
    <row r="22" spans="1:7" ht="12.75" hidden="1">
      <c r="A22" s="28"/>
      <c r="B22" s="28"/>
      <c r="C22" s="28"/>
      <c r="D22" s="28"/>
      <c r="E22" s="111"/>
      <c r="F22" s="111"/>
      <c r="G22" s="28"/>
    </row>
    <row r="23" spans="1:14" ht="57" customHeight="1" thickBot="1">
      <c r="A23" s="276" t="s">
        <v>67</v>
      </c>
      <c r="B23" s="115" t="s">
        <v>58</v>
      </c>
      <c r="C23" s="115" t="s">
        <v>59</v>
      </c>
      <c r="D23" s="115" t="s">
        <v>66</v>
      </c>
      <c r="E23" s="117" t="s">
        <v>60</v>
      </c>
      <c r="F23" s="115" t="s">
        <v>61</v>
      </c>
      <c r="G23" s="278" t="s">
        <v>29</v>
      </c>
      <c r="H23" s="278" t="s">
        <v>30</v>
      </c>
      <c r="I23" s="278" t="s">
        <v>31</v>
      </c>
      <c r="J23" s="278" t="s">
        <v>32</v>
      </c>
      <c r="K23" s="278" t="s">
        <v>33</v>
      </c>
      <c r="L23" s="278" t="s">
        <v>34</v>
      </c>
      <c r="M23" s="278" t="s">
        <v>35</v>
      </c>
      <c r="N23" s="292"/>
    </row>
    <row r="24" spans="1:14" ht="21" customHeight="1" thickBot="1">
      <c r="A24" s="116">
        <v>5</v>
      </c>
      <c r="B24" s="354" t="str">
        <f>5!A4</f>
        <v>9/290 </v>
      </c>
      <c r="C24" s="127" t="str">
        <f>5!B4</f>
        <v>CRESCENDO V</v>
      </c>
      <c r="D24" s="128"/>
      <c r="E24" s="129"/>
      <c r="F24" s="130"/>
      <c r="G24" s="131"/>
      <c r="H24" s="131"/>
      <c r="I24" s="131"/>
      <c r="J24" s="131"/>
      <c r="K24" s="131"/>
      <c r="L24" s="131"/>
      <c r="M24" s="279"/>
      <c r="N24" s="280"/>
    </row>
    <row r="25" spans="1:14" ht="21" customHeight="1" thickBot="1">
      <c r="A25" s="116">
        <v>12</v>
      </c>
      <c r="B25" s="354">
        <f>'12'!A4</f>
        <v>0</v>
      </c>
      <c r="C25" s="127">
        <f>'12'!B4</f>
        <v>0</v>
      </c>
      <c r="D25" s="128"/>
      <c r="E25" s="129"/>
      <c r="F25" s="130"/>
      <c r="G25" s="131"/>
      <c r="H25" s="131"/>
      <c r="I25" s="131"/>
      <c r="J25" s="131"/>
      <c r="K25" s="131"/>
      <c r="L25" s="131"/>
      <c r="M25" s="279"/>
      <c r="N25" s="280"/>
    </row>
    <row r="26" spans="1:14" ht="21" customHeight="1" thickBot="1">
      <c r="A26" s="116">
        <v>19</v>
      </c>
      <c r="B26" s="354">
        <f>'19'!A4</f>
        <v>0</v>
      </c>
      <c r="C26" s="127">
        <f>'19'!B4</f>
        <v>0</v>
      </c>
      <c r="D26" s="128"/>
      <c r="E26" s="129"/>
      <c r="F26" s="130"/>
      <c r="G26" s="131"/>
      <c r="H26" s="131"/>
      <c r="I26" s="131"/>
      <c r="J26" s="131"/>
      <c r="K26" s="131"/>
      <c r="L26" s="131"/>
      <c r="M26" s="279"/>
      <c r="N26" s="280"/>
    </row>
    <row r="27" spans="1:14" ht="21" customHeight="1" thickBot="1">
      <c r="A27" s="116">
        <v>16</v>
      </c>
      <c r="B27" s="354">
        <f>'16'!A4</f>
        <v>0</v>
      </c>
      <c r="C27" s="127">
        <f>'16'!B4</f>
        <v>0</v>
      </c>
      <c r="D27" s="128"/>
      <c r="E27" s="129"/>
      <c r="F27" s="130"/>
      <c r="G27" s="131"/>
      <c r="H27" s="131"/>
      <c r="I27" s="131"/>
      <c r="J27" s="131"/>
      <c r="K27" s="131"/>
      <c r="L27" s="131"/>
      <c r="M27" s="279"/>
      <c r="N27" s="280"/>
    </row>
    <row r="28" spans="1:14" ht="21" customHeight="1" thickBot="1">
      <c r="A28" s="116">
        <v>20</v>
      </c>
      <c r="B28" s="354">
        <f>'20'!A4</f>
        <v>0</v>
      </c>
      <c r="C28" s="127">
        <f>'20'!B4</f>
        <v>0</v>
      </c>
      <c r="D28" s="128"/>
      <c r="E28" s="129"/>
      <c r="F28" s="130"/>
      <c r="G28" s="131"/>
      <c r="H28" s="131"/>
      <c r="I28" s="131"/>
      <c r="J28" s="131"/>
      <c r="K28" s="131"/>
      <c r="L28" s="131"/>
      <c r="M28" s="279"/>
      <c r="N28" s="280"/>
    </row>
    <row r="29" spans="1:14" ht="21" customHeight="1" thickBot="1">
      <c r="A29" s="116">
        <v>17</v>
      </c>
      <c r="B29" s="354">
        <f>'17'!A4</f>
        <v>0</v>
      </c>
      <c r="C29" s="127">
        <f>'17'!B4</f>
        <v>0</v>
      </c>
      <c r="D29" s="128"/>
      <c r="E29" s="129"/>
      <c r="F29" s="130"/>
      <c r="G29" s="131"/>
      <c r="H29" s="131"/>
      <c r="I29" s="131"/>
      <c r="J29" s="131"/>
      <c r="K29" s="131"/>
      <c r="L29" s="131"/>
      <c r="M29" s="279"/>
      <c r="N29" s="280"/>
    </row>
    <row r="30" spans="1:14" ht="21" customHeight="1" thickBot="1">
      <c r="A30" s="116">
        <v>13</v>
      </c>
      <c r="B30" s="354">
        <f>'13'!A4</f>
        <v>0</v>
      </c>
      <c r="C30" s="127">
        <f>'13'!B4</f>
        <v>0</v>
      </c>
      <c r="D30" s="128"/>
      <c r="E30" s="129"/>
      <c r="F30" s="132"/>
      <c r="G30" s="131"/>
      <c r="H30" s="131"/>
      <c r="I30" s="131"/>
      <c r="J30" s="131"/>
      <c r="K30" s="131"/>
      <c r="L30" s="131"/>
      <c r="M30" s="279"/>
      <c r="N30" s="280"/>
    </row>
    <row r="31" spans="1:14" ht="21" customHeight="1" thickBot="1">
      <c r="A31" s="116">
        <v>11</v>
      </c>
      <c r="B31" s="354">
        <f>'11'!A4</f>
        <v>0</v>
      </c>
      <c r="C31" s="127">
        <f>'11'!B4</f>
        <v>0</v>
      </c>
      <c r="D31" s="128"/>
      <c r="E31" s="129"/>
      <c r="F31" s="130"/>
      <c r="G31" s="131"/>
      <c r="H31" s="131"/>
      <c r="I31" s="131"/>
      <c r="J31" s="131"/>
      <c r="K31" s="131"/>
      <c r="L31" s="131"/>
      <c r="M31" s="279"/>
      <c r="N31" s="280"/>
    </row>
    <row r="32" spans="1:14" ht="21" customHeight="1" thickBot="1">
      <c r="A32" s="116">
        <v>8</v>
      </c>
      <c r="B32" s="354" t="str">
        <f>8!A4</f>
        <v>17/899</v>
      </c>
      <c r="C32" s="127" t="str">
        <f>8!B4</f>
        <v>QUENTIN</v>
      </c>
      <c r="D32" s="128"/>
      <c r="E32" s="129"/>
      <c r="F32" s="130"/>
      <c r="G32" s="131"/>
      <c r="H32" s="131"/>
      <c r="I32" s="131"/>
      <c r="J32" s="131"/>
      <c r="K32" s="131"/>
      <c r="L32" s="131"/>
      <c r="M32" s="279"/>
      <c r="N32" s="280"/>
    </row>
    <row r="33" spans="1:14" ht="21" customHeight="1" thickBot="1">
      <c r="A33" s="116">
        <v>4</v>
      </c>
      <c r="B33" s="354" t="str">
        <f>4!A4</f>
        <v>17/895</v>
      </c>
      <c r="C33" s="127" t="str">
        <f>4!B4</f>
        <v>CERISTO</v>
      </c>
      <c r="D33" s="128"/>
      <c r="E33" s="129"/>
      <c r="F33" s="130"/>
      <c r="G33" s="131"/>
      <c r="H33" s="131"/>
      <c r="I33" s="131"/>
      <c r="J33" s="131"/>
      <c r="K33" s="131"/>
      <c r="L33" s="131"/>
      <c r="M33" s="279"/>
      <c r="N33" s="280"/>
    </row>
    <row r="34" spans="1:14" ht="21" customHeight="1" thickBot="1">
      <c r="A34" s="116">
        <v>9</v>
      </c>
      <c r="B34" s="354" t="str">
        <f>9!A4</f>
        <v>17/896 </v>
      </c>
      <c r="C34" s="127" t="str">
        <f>9!B4</f>
        <v>PILÁT</v>
      </c>
      <c r="D34" s="128"/>
      <c r="E34" s="129"/>
      <c r="F34" s="130"/>
      <c r="G34" s="131"/>
      <c r="H34" s="131"/>
      <c r="I34" s="131"/>
      <c r="J34" s="131"/>
      <c r="K34" s="131"/>
      <c r="L34" s="131"/>
      <c r="M34" s="279"/>
      <c r="N34" s="280"/>
    </row>
    <row r="35" spans="1:14" ht="21" customHeight="1" thickBot="1">
      <c r="A35" s="116">
        <v>10</v>
      </c>
      <c r="B35" s="354" t="str">
        <f>'10'!A4</f>
        <v>17/897</v>
      </c>
      <c r="C35" s="127" t="str">
        <f>'10'!B4</f>
        <v>CHODEC</v>
      </c>
      <c r="D35" s="128"/>
      <c r="E35" s="129"/>
      <c r="F35" s="130"/>
      <c r="G35" s="131"/>
      <c r="H35" s="131"/>
      <c r="I35" s="131"/>
      <c r="J35" s="131"/>
      <c r="K35" s="131"/>
      <c r="L35" s="131"/>
      <c r="M35" s="279"/>
      <c r="N35" s="280"/>
    </row>
    <row r="36" spans="1:14" ht="21" customHeight="1" thickBot="1">
      <c r="A36" s="116">
        <v>3</v>
      </c>
      <c r="B36" s="354" t="str">
        <f>3!A4</f>
        <v>43/385</v>
      </c>
      <c r="C36" s="127" t="str">
        <f>3!B4</f>
        <v>ARISTO GRAND</v>
      </c>
      <c r="D36" s="128"/>
      <c r="E36" s="129"/>
      <c r="F36" s="130"/>
      <c r="G36" s="131"/>
      <c r="H36" s="131"/>
      <c r="I36" s="131"/>
      <c r="J36" s="131"/>
      <c r="K36" s="131"/>
      <c r="L36" s="131"/>
      <c r="M36" s="279"/>
      <c r="N36" s="280"/>
    </row>
    <row r="37" spans="1:14" ht="21" customHeight="1" thickBot="1">
      <c r="A37" s="116">
        <v>14</v>
      </c>
      <c r="B37" s="354">
        <f>'14'!A4</f>
        <v>0</v>
      </c>
      <c r="C37" s="127">
        <f>'14'!B4</f>
        <v>0</v>
      </c>
      <c r="D37" s="128"/>
      <c r="E37" s="129"/>
      <c r="F37" s="130"/>
      <c r="G37" s="131"/>
      <c r="H37" s="131"/>
      <c r="I37" s="131"/>
      <c r="J37" s="131"/>
      <c r="K37" s="131"/>
      <c r="L37" s="131"/>
      <c r="M37" s="279"/>
      <c r="N37" s="280"/>
    </row>
    <row r="38" spans="1:14" ht="21" customHeight="1" thickBot="1">
      <c r="A38" s="116">
        <v>7</v>
      </c>
      <c r="B38" s="354" t="str">
        <f>7!A4</f>
        <v>17/890</v>
      </c>
      <c r="C38" s="127" t="str">
        <f>7!B4</f>
        <v>LINDT STAR</v>
      </c>
      <c r="D38" s="128"/>
      <c r="E38" s="129"/>
      <c r="F38" s="130"/>
      <c r="G38" s="131"/>
      <c r="H38" s="131"/>
      <c r="I38" s="131"/>
      <c r="J38" s="131"/>
      <c r="K38" s="131"/>
      <c r="L38" s="131"/>
      <c r="M38" s="279"/>
      <c r="N38" s="280"/>
    </row>
    <row r="39" spans="1:14" ht="21" customHeight="1" thickBot="1">
      <c r="A39" s="116">
        <v>1</v>
      </c>
      <c r="B39" s="354" t="str">
        <f>1!A4</f>
        <v>41/669</v>
      </c>
      <c r="C39" s="127" t="str">
        <f>1!B4</f>
        <v>AGEST</v>
      </c>
      <c r="D39" s="295"/>
      <c r="E39" s="296"/>
      <c r="F39" s="297"/>
      <c r="G39" s="298"/>
      <c r="H39" s="298"/>
      <c r="I39" s="298"/>
      <c r="J39" s="298"/>
      <c r="K39" s="298"/>
      <c r="L39" s="298"/>
      <c r="M39" s="299"/>
      <c r="N39" s="300"/>
    </row>
    <row r="40" spans="1:14" ht="21" customHeight="1" thickBot="1">
      <c r="A40" s="116">
        <v>2</v>
      </c>
      <c r="B40" s="354" t="str">
        <f>2!A4</f>
        <v>46/24</v>
      </c>
      <c r="C40" s="127" t="str">
        <f>2!B4</f>
        <v>KORZÁR</v>
      </c>
      <c r="D40" s="128"/>
      <c r="E40" s="133"/>
      <c r="F40" s="132"/>
      <c r="G40" s="131"/>
      <c r="H40" s="131"/>
      <c r="I40" s="131"/>
      <c r="J40" s="131"/>
      <c r="K40" s="131"/>
      <c r="L40" s="131"/>
      <c r="M40" s="279"/>
      <c r="N40" s="304"/>
    </row>
    <row r="41" spans="1:14" ht="21" customHeight="1" thickBot="1">
      <c r="A41" s="116">
        <v>6</v>
      </c>
      <c r="B41" s="354" t="str">
        <f>6!A4</f>
        <v>11/502</v>
      </c>
      <c r="C41" s="127" t="str">
        <f>6!B4</f>
        <v>PALLIARDI</v>
      </c>
      <c r="D41" s="303"/>
      <c r="E41" s="303"/>
      <c r="F41" s="303"/>
      <c r="G41" s="303"/>
      <c r="H41" s="303"/>
      <c r="I41" s="303"/>
      <c r="J41" s="303"/>
      <c r="K41" s="303"/>
      <c r="L41" s="303"/>
      <c r="M41" s="302"/>
      <c r="N41" s="304"/>
    </row>
    <row r="42" spans="1:14" ht="21" customHeight="1" thickBot="1">
      <c r="A42" s="116">
        <v>15</v>
      </c>
      <c r="B42" s="354">
        <f>'15'!A4</f>
        <v>0</v>
      </c>
      <c r="C42" s="127">
        <f>'15'!B4</f>
        <v>0</v>
      </c>
      <c r="D42" s="303"/>
      <c r="E42" s="303"/>
      <c r="F42" s="303"/>
      <c r="G42" s="303"/>
      <c r="H42" s="303"/>
      <c r="I42" s="303"/>
      <c r="J42" s="303"/>
      <c r="K42" s="303"/>
      <c r="L42" s="303"/>
      <c r="M42" s="302"/>
      <c r="N42" s="304"/>
    </row>
    <row r="43" spans="1:14" ht="21" customHeight="1" thickBot="1">
      <c r="A43" s="301"/>
      <c r="B43" s="293"/>
      <c r="C43" s="294"/>
      <c r="D43" s="303"/>
      <c r="E43" s="303"/>
      <c r="F43" s="303"/>
      <c r="G43" s="303"/>
      <c r="H43" s="303"/>
      <c r="I43" s="303"/>
      <c r="J43" s="303"/>
      <c r="K43" s="303"/>
      <c r="L43" s="303"/>
      <c r="M43" s="302"/>
      <c r="N43" s="304"/>
    </row>
    <row r="44" spans="1:14" ht="15.75" thickBot="1">
      <c r="A44" s="303"/>
      <c r="B44" s="293"/>
      <c r="C44" s="294"/>
      <c r="D44" s="289"/>
      <c r="E44" s="303"/>
      <c r="F44" s="303"/>
      <c r="G44" s="303"/>
      <c r="H44" s="303"/>
      <c r="I44" s="303"/>
      <c r="J44" s="303"/>
      <c r="K44" s="303"/>
      <c r="L44" s="303"/>
      <c r="M44" s="302"/>
      <c r="N44" s="304"/>
    </row>
    <row r="45" spans="3:4" ht="12.75">
      <c r="C45" s="77">
        <v>4</v>
      </c>
      <c r="D45" s="78" t="s">
        <v>29</v>
      </c>
    </row>
    <row r="46" spans="3:4" ht="12.75">
      <c r="C46" s="79"/>
      <c r="D46" s="80" t="s">
        <v>30</v>
      </c>
    </row>
    <row r="47" spans="3:4" ht="12.75">
      <c r="C47" s="79"/>
      <c r="D47" s="80" t="s">
        <v>31</v>
      </c>
    </row>
    <row r="48" spans="3:4" ht="13.5">
      <c r="C48" s="81">
        <v>4</v>
      </c>
      <c r="D48" s="80" t="s">
        <v>32</v>
      </c>
    </row>
    <row r="49" spans="3:4" ht="12.75">
      <c r="C49" s="82">
        <v>3</v>
      </c>
      <c r="D49" s="83" t="s">
        <v>33</v>
      </c>
    </row>
    <row r="50" spans="3:4" ht="12.75">
      <c r="C50" s="84">
        <v>1</v>
      </c>
      <c r="D50" s="85" t="s">
        <v>34</v>
      </c>
    </row>
    <row r="51" spans="3:4" ht="12.75">
      <c r="C51" s="86">
        <v>4</v>
      </c>
      <c r="D51" s="80" t="s">
        <v>35</v>
      </c>
    </row>
  </sheetData>
  <sheetProtection/>
  <mergeCells count="3">
    <mergeCell ref="A13:B13"/>
    <mergeCell ref="A9:C9"/>
    <mergeCell ref="B11:C1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43">
      <selection activeCell="F55" sqref="F55"/>
    </sheetView>
  </sheetViews>
  <sheetFormatPr defaultColWidth="9.00390625" defaultRowHeight="12.75"/>
  <cols>
    <col min="1" max="1" width="12.125" style="0" customWidth="1"/>
    <col min="2" max="2" width="11.375" style="0" customWidth="1"/>
    <col min="3" max="3" width="10.125" style="0" customWidth="1"/>
    <col min="4" max="4" width="10.25390625" style="0" customWidth="1"/>
    <col min="5" max="5" width="9.25390625" style="0" customWidth="1"/>
    <col min="6" max="6" width="11.00390625" style="0" customWidth="1"/>
    <col min="7" max="7" width="10.375" style="0" customWidth="1"/>
    <col min="10" max="13" width="9.25390625" style="0" customWidth="1"/>
  </cols>
  <sheetData>
    <row r="1" spans="3:10" ht="20.25">
      <c r="C1" s="356" t="s">
        <v>149</v>
      </c>
      <c r="D1" s="356"/>
      <c r="E1" s="356"/>
      <c r="F1" s="356"/>
      <c r="G1" s="356"/>
      <c r="H1" s="357"/>
      <c r="I1" s="357"/>
      <c r="J1" s="357"/>
    </row>
    <row r="2" ht="11.25" customHeight="1"/>
    <row r="3" spans="1:3" ht="18.75" customHeight="1">
      <c r="A3" s="358" t="s">
        <v>1</v>
      </c>
      <c r="B3" s="2"/>
      <c r="C3" s="2"/>
    </row>
    <row r="4" spans="1:13" ht="14.25">
      <c r="A4" s="2"/>
      <c r="B4" s="302" t="s">
        <v>113</v>
      </c>
      <c r="C4" s="359"/>
      <c r="D4" s="360" t="s">
        <v>68</v>
      </c>
      <c r="E4" s="361" t="s">
        <v>69</v>
      </c>
      <c r="F4" s="360" t="s">
        <v>70</v>
      </c>
      <c r="G4" s="361" t="s">
        <v>71</v>
      </c>
      <c r="H4" s="360" t="s">
        <v>72</v>
      </c>
      <c r="I4" s="361" t="s">
        <v>73</v>
      </c>
      <c r="J4" s="360" t="s">
        <v>74</v>
      </c>
      <c r="K4" s="361" t="s">
        <v>75</v>
      </c>
      <c r="L4" s="360" t="s">
        <v>76</v>
      </c>
      <c r="M4" s="362" t="s">
        <v>77</v>
      </c>
    </row>
    <row r="5" spans="1:13" ht="30">
      <c r="A5" s="363" t="s">
        <v>2</v>
      </c>
      <c r="B5" s="364"/>
      <c r="C5" s="365" t="s">
        <v>148</v>
      </c>
      <c r="D5" s="414" t="str">
        <f>seznam!C4</f>
        <v>AGEST</v>
      </c>
      <c r="E5" s="414" t="str">
        <f>seznam!C5</f>
        <v>KORZÁR</v>
      </c>
      <c r="F5" s="414" t="str">
        <f>seznam!C6</f>
        <v>ARISTO GRAND</v>
      </c>
      <c r="G5" s="414" t="str">
        <f>seznam!C7</f>
        <v>CERISTO</v>
      </c>
      <c r="H5" s="414" t="str">
        <f>seznam!C8</f>
        <v>CRESCENDO V</v>
      </c>
      <c r="I5" s="414" t="str">
        <f>seznam!C9</f>
        <v>PALLIARDI</v>
      </c>
      <c r="J5" s="414" t="str">
        <f>seznam!C10</f>
        <v>LINDT STAR</v>
      </c>
      <c r="K5" s="414" t="str">
        <f>seznam!C11</f>
        <v>QUENTIN</v>
      </c>
      <c r="L5" s="414"/>
      <c r="M5" s="414"/>
    </row>
    <row r="6" spans="1:13" ht="18.75" customHeight="1">
      <c r="A6" s="366" t="s">
        <v>114</v>
      </c>
      <c r="B6" s="367"/>
      <c r="C6" s="368"/>
      <c r="D6" s="369"/>
      <c r="F6" s="369"/>
      <c r="H6" s="303"/>
      <c r="I6" s="303"/>
      <c r="J6" s="303"/>
      <c r="K6" s="303"/>
      <c r="L6" s="369"/>
      <c r="M6" s="369"/>
    </row>
    <row r="7" spans="1:13" ht="18" customHeight="1">
      <c r="A7" s="366" t="s">
        <v>115</v>
      </c>
      <c r="B7" s="370"/>
      <c r="C7" s="371"/>
      <c r="D7" s="369"/>
      <c r="E7" s="369"/>
      <c r="F7" s="369"/>
      <c r="G7" s="369"/>
      <c r="H7" s="369"/>
      <c r="I7" s="369"/>
      <c r="J7" s="369"/>
      <c r="K7" s="369"/>
      <c r="L7" s="369"/>
      <c r="M7" s="369"/>
    </row>
    <row r="8" spans="1:13" ht="18.75" customHeight="1">
      <c r="A8" s="366" t="s">
        <v>116</v>
      </c>
      <c r="B8" s="370"/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</row>
    <row r="9" spans="1:13" ht="15" customHeight="1">
      <c r="A9" s="373" t="s">
        <v>117</v>
      </c>
      <c r="B9" s="374"/>
      <c r="C9" s="375"/>
      <c r="D9" s="372"/>
      <c r="E9" s="376"/>
      <c r="F9" s="372"/>
      <c r="G9" s="376"/>
      <c r="H9" s="372"/>
      <c r="I9" s="372"/>
      <c r="J9" s="372"/>
      <c r="K9" s="372"/>
      <c r="L9" s="372"/>
      <c r="M9" s="372"/>
    </row>
    <row r="10" spans="1:13" ht="15" customHeight="1">
      <c r="A10" s="373" t="s">
        <v>118</v>
      </c>
      <c r="B10" s="374"/>
      <c r="C10" s="375"/>
      <c r="D10" s="377"/>
      <c r="E10" s="378"/>
      <c r="F10" s="377"/>
      <c r="G10" s="378"/>
      <c r="H10" s="377"/>
      <c r="I10" s="377"/>
      <c r="J10" s="377"/>
      <c r="K10" s="377"/>
      <c r="L10" s="377"/>
      <c r="M10" s="377"/>
    </row>
    <row r="11" spans="1:13" ht="18.75" customHeight="1">
      <c r="A11" s="379" t="s">
        <v>119</v>
      </c>
      <c r="B11" s="380"/>
      <c r="C11" s="381"/>
      <c r="D11" s="382"/>
      <c r="E11" s="383"/>
      <c r="F11" s="382"/>
      <c r="G11" s="383"/>
      <c r="H11" s="382"/>
      <c r="I11" s="382"/>
      <c r="J11" s="382"/>
      <c r="K11" s="382"/>
      <c r="L11" s="382"/>
      <c r="M11" s="382"/>
    </row>
    <row r="12" spans="1:13" ht="18.75" customHeight="1">
      <c r="A12" s="384" t="s">
        <v>120</v>
      </c>
      <c r="B12" s="385"/>
      <c r="C12" s="386"/>
      <c r="D12" s="382"/>
      <c r="E12" s="382"/>
      <c r="F12" s="382"/>
      <c r="G12" s="382"/>
      <c r="H12" s="382"/>
      <c r="I12" s="382"/>
      <c r="J12" s="382"/>
      <c r="K12" s="382"/>
      <c r="L12" s="382"/>
      <c r="M12" s="382"/>
    </row>
    <row r="13" spans="1:13" ht="18.75" customHeight="1">
      <c r="A13" s="379" t="s">
        <v>121</v>
      </c>
      <c r="B13" s="380"/>
      <c r="C13" s="381"/>
      <c r="D13" s="369"/>
      <c r="E13" s="369"/>
      <c r="F13" s="369"/>
      <c r="G13" s="369"/>
      <c r="H13" s="369"/>
      <c r="I13" s="369"/>
      <c r="J13" s="369"/>
      <c r="K13" s="369"/>
      <c r="L13" s="369"/>
      <c r="M13" s="369"/>
    </row>
    <row r="14" spans="1:13" ht="18.75" customHeight="1">
      <c r="A14" s="387" t="s">
        <v>122</v>
      </c>
      <c r="B14" s="388"/>
      <c r="C14" s="389"/>
      <c r="D14" s="372"/>
      <c r="E14" s="372"/>
      <c r="F14" s="372"/>
      <c r="G14" s="372"/>
      <c r="H14" s="372"/>
      <c r="I14" s="372"/>
      <c r="J14" s="372"/>
      <c r="K14" s="372"/>
      <c r="L14" s="372"/>
      <c r="M14" s="372"/>
    </row>
    <row r="15" spans="1:13" ht="18.75" customHeight="1">
      <c r="A15" s="366" t="s">
        <v>123</v>
      </c>
      <c r="B15" s="370"/>
      <c r="C15" s="371"/>
      <c r="D15" s="369"/>
      <c r="E15" s="390"/>
      <c r="F15" s="369"/>
      <c r="G15" s="390"/>
      <c r="H15" s="369"/>
      <c r="I15" s="390"/>
      <c r="J15" s="369"/>
      <c r="K15" s="391"/>
      <c r="L15" s="391"/>
      <c r="M15" s="391"/>
    </row>
    <row r="16" spans="1:13" ht="18.75" customHeight="1">
      <c r="A16" s="366" t="s">
        <v>124</v>
      </c>
      <c r="B16" s="370"/>
      <c r="C16" s="371"/>
      <c r="D16" s="391"/>
      <c r="E16" s="369"/>
      <c r="F16" s="369"/>
      <c r="G16" s="369"/>
      <c r="H16" s="369"/>
      <c r="I16" s="369"/>
      <c r="J16" s="369"/>
      <c r="K16" s="369"/>
      <c r="L16" s="369"/>
      <c r="M16" s="369"/>
    </row>
    <row r="17" spans="1:13" ht="15" customHeight="1">
      <c r="A17" s="373" t="s">
        <v>125</v>
      </c>
      <c r="B17" s="374"/>
      <c r="C17" s="375"/>
      <c r="D17" s="377"/>
      <c r="E17" s="378"/>
      <c r="F17" s="377"/>
      <c r="G17" s="378"/>
      <c r="H17" s="377"/>
      <c r="I17" s="377"/>
      <c r="J17" s="377"/>
      <c r="K17" s="377"/>
      <c r="L17" s="377"/>
      <c r="M17" s="377"/>
    </row>
    <row r="18" spans="1:13" ht="18.75" customHeight="1">
      <c r="A18" s="379" t="s">
        <v>126</v>
      </c>
      <c r="B18" s="380"/>
      <c r="C18" s="381"/>
      <c r="D18" s="382"/>
      <c r="E18" s="383"/>
      <c r="F18" s="382"/>
      <c r="G18" s="383"/>
      <c r="H18" s="382"/>
      <c r="I18" s="382"/>
      <c r="J18" s="382"/>
      <c r="K18" s="382"/>
      <c r="L18" s="382"/>
      <c r="M18" s="382"/>
    </row>
    <row r="19" spans="1:13" ht="18.75" customHeight="1">
      <c r="A19" s="384" t="s">
        <v>127</v>
      </c>
      <c r="B19" s="385"/>
      <c r="C19" s="386"/>
      <c r="D19" s="382"/>
      <c r="E19" s="382"/>
      <c r="F19" s="382"/>
      <c r="G19" s="382"/>
      <c r="H19" s="382"/>
      <c r="I19" s="382"/>
      <c r="J19" s="382"/>
      <c r="K19" s="382"/>
      <c r="L19" s="382"/>
      <c r="M19" s="382"/>
    </row>
    <row r="20" spans="1:13" ht="18.75" customHeight="1">
      <c r="A20" s="379" t="s">
        <v>128</v>
      </c>
      <c r="B20" s="380"/>
      <c r="C20" s="381"/>
      <c r="D20" s="369"/>
      <c r="E20" s="369"/>
      <c r="F20" s="369"/>
      <c r="G20" s="369"/>
      <c r="H20" s="369"/>
      <c r="I20" s="369"/>
      <c r="J20" s="369"/>
      <c r="K20" s="369"/>
      <c r="L20" s="369"/>
      <c r="M20" s="369"/>
    </row>
    <row r="21" spans="1:13" ht="18.75" customHeight="1">
      <c r="A21" s="392" t="s">
        <v>122</v>
      </c>
      <c r="B21" s="385"/>
      <c r="C21" s="386"/>
      <c r="D21" s="369"/>
      <c r="E21" s="369"/>
      <c r="F21" s="369"/>
      <c r="G21" s="369"/>
      <c r="H21" s="369"/>
      <c r="I21" s="369"/>
      <c r="J21" s="369"/>
      <c r="K21" s="369"/>
      <c r="L21" s="369"/>
      <c r="M21" s="369"/>
    </row>
    <row r="22" spans="1:13" ht="22.5" customHeight="1">
      <c r="A22" s="366" t="s">
        <v>129</v>
      </c>
      <c r="B22" s="370"/>
      <c r="C22" s="386"/>
      <c r="D22" s="372"/>
      <c r="E22" s="372"/>
      <c r="F22" s="372"/>
      <c r="G22" s="372"/>
      <c r="H22" s="372"/>
      <c r="I22" s="372"/>
      <c r="J22" s="372"/>
      <c r="K22" s="372"/>
      <c r="L22" s="372"/>
      <c r="M22" s="372"/>
    </row>
    <row r="23" spans="1:13" ht="15" customHeight="1">
      <c r="A23" s="393" t="s">
        <v>130</v>
      </c>
      <c r="B23" s="394"/>
      <c r="C23" s="389"/>
      <c r="D23" s="395"/>
      <c r="E23" s="372"/>
      <c r="F23" s="376"/>
      <c r="G23" s="372"/>
      <c r="H23" s="396"/>
      <c r="I23" s="396"/>
      <c r="J23" s="396"/>
      <c r="K23" s="396"/>
      <c r="L23" s="396"/>
      <c r="M23" s="396"/>
    </row>
    <row r="24" spans="1:13" ht="15" customHeight="1">
      <c r="A24" s="397" t="s">
        <v>16</v>
      </c>
      <c r="B24" s="398"/>
      <c r="C24" s="399"/>
      <c r="D24" s="400"/>
      <c r="E24" s="382"/>
      <c r="F24" s="383"/>
      <c r="G24" s="382"/>
      <c r="H24" s="401"/>
      <c r="I24" s="401"/>
      <c r="J24" s="401"/>
      <c r="K24" s="401"/>
      <c r="L24" s="401"/>
      <c r="M24" s="401"/>
    </row>
    <row r="25" spans="4:13" ht="15">
      <c r="D25" s="402"/>
      <c r="E25" s="402"/>
      <c r="F25" s="402"/>
      <c r="G25" s="402"/>
      <c r="H25" s="402"/>
      <c r="I25" s="402"/>
      <c r="J25" s="402"/>
      <c r="K25" s="402"/>
      <c r="L25" s="402"/>
      <c r="M25" s="402"/>
    </row>
    <row r="26" spans="4:13" ht="15">
      <c r="D26" s="402"/>
      <c r="E26" s="402"/>
      <c r="F26" s="402"/>
      <c r="G26" s="402"/>
      <c r="H26" s="402"/>
      <c r="I26" s="402"/>
      <c r="J26" s="402"/>
      <c r="K26" s="402"/>
      <c r="L26" s="402"/>
      <c r="M26" s="402"/>
    </row>
    <row r="27" spans="4:13" ht="15">
      <c r="D27" s="402"/>
      <c r="E27" s="402"/>
      <c r="F27" s="402"/>
      <c r="G27" s="402"/>
      <c r="H27" s="402"/>
      <c r="I27" s="402"/>
      <c r="J27" s="402"/>
      <c r="K27" s="402"/>
      <c r="L27" s="402"/>
      <c r="M27" s="402"/>
    </row>
    <row r="28" spans="4:13" ht="15">
      <c r="D28" s="402"/>
      <c r="E28" s="402"/>
      <c r="F28" s="402"/>
      <c r="G28" s="402"/>
      <c r="H28" s="402"/>
      <c r="I28" s="402"/>
      <c r="J28" s="402"/>
      <c r="K28" s="402"/>
      <c r="L28" s="402"/>
      <c r="M28" s="402"/>
    </row>
    <row r="29" spans="4:13" ht="15">
      <c r="D29" s="402"/>
      <c r="E29" s="402"/>
      <c r="F29" s="402"/>
      <c r="G29" s="402"/>
      <c r="H29" s="402"/>
      <c r="I29" s="402"/>
      <c r="J29" s="402"/>
      <c r="K29" s="402"/>
      <c r="L29" s="402"/>
      <c r="M29" s="402"/>
    </row>
    <row r="30" spans="2:13" ht="15" customHeight="1">
      <c r="B30" s="302" t="s">
        <v>113</v>
      </c>
      <c r="C30" s="359"/>
      <c r="D30" s="360" t="str">
        <f>D4</f>
        <v>1.</v>
      </c>
      <c r="E30" s="360" t="str">
        <f aca="true" t="shared" si="0" ref="E30:M30">E4</f>
        <v>2.</v>
      </c>
      <c r="F30" s="360" t="str">
        <f t="shared" si="0"/>
        <v>3.</v>
      </c>
      <c r="G30" s="360" t="str">
        <f t="shared" si="0"/>
        <v>4.</v>
      </c>
      <c r="H30" s="360" t="str">
        <f t="shared" si="0"/>
        <v>5.</v>
      </c>
      <c r="I30" s="360" t="str">
        <f t="shared" si="0"/>
        <v>6.</v>
      </c>
      <c r="J30" s="360" t="str">
        <f t="shared" si="0"/>
        <v>7.</v>
      </c>
      <c r="K30" s="360" t="str">
        <f t="shared" si="0"/>
        <v>8.</v>
      </c>
      <c r="L30" s="360" t="str">
        <f t="shared" si="0"/>
        <v>9.</v>
      </c>
      <c r="M30" s="360" t="str">
        <f t="shared" si="0"/>
        <v>10.</v>
      </c>
    </row>
    <row r="31" spans="1:13" ht="15" customHeight="1">
      <c r="A31" s="403"/>
      <c r="B31" s="394"/>
      <c r="C31" s="404" t="s">
        <v>131</v>
      </c>
      <c r="D31" s="574" t="str">
        <f>D5</f>
        <v>AGEST</v>
      </c>
      <c r="E31" s="574" t="str">
        <f aca="true" t="shared" si="1" ref="E31:K31">E5</f>
        <v>KORZÁR</v>
      </c>
      <c r="F31" s="574" t="str">
        <f t="shared" si="1"/>
        <v>ARISTO GRAND</v>
      </c>
      <c r="G31" s="574" t="str">
        <f t="shared" si="1"/>
        <v>CERISTO</v>
      </c>
      <c r="H31" s="574" t="str">
        <f t="shared" si="1"/>
        <v>CRESCENDO V</v>
      </c>
      <c r="I31" s="574" t="str">
        <f t="shared" si="1"/>
        <v>PALLIARDI</v>
      </c>
      <c r="J31" s="574" t="str">
        <f t="shared" si="1"/>
        <v>LINDT STAR</v>
      </c>
      <c r="K31" s="574" t="str">
        <f t="shared" si="1"/>
        <v>QUENTIN</v>
      </c>
      <c r="L31" s="576"/>
      <c r="M31" s="576"/>
    </row>
    <row r="32" spans="1:13" ht="22.5" customHeight="1">
      <c r="A32" s="405" t="s">
        <v>19</v>
      </c>
      <c r="B32" s="406"/>
      <c r="C32" s="407"/>
      <c r="D32" s="575"/>
      <c r="E32" s="575"/>
      <c r="F32" s="575"/>
      <c r="G32" s="575"/>
      <c r="H32" s="575"/>
      <c r="I32" s="575"/>
      <c r="J32" s="575"/>
      <c r="K32" s="575"/>
      <c r="L32" s="577"/>
      <c r="M32" s="577"/>
    </row>
    <row r="33" spans="1:13" ht="18.75" customHeight="1">
      <c r="A33" s="393" t="s">
        <v>132</v>
      </c>
      <c r="B33" s="1"/>
      <c r="C33" s="408"/>
      <c r="D33" s="395"/>
      <c r="E33" s="372"/>
      <c r="F33" s="376"/>
      <c r="G33" s="372"/>
      <c r="H33" s="376"/>
      <c r="I33" s="372"/>
      <c r="J33" s="376"/>
      <c r="K33" s="372"/>
      <c r="L33" s="376"/>
      <c r="M33" s="372"/>
    </row>
    <row r="34" spans="1:13" ht="18.75" customHeight="1">
      <c r="A34" s="409"/>
      <c r="B34" s="380" t="s">
        <v>133</v>
      </c>
      <c r="C34" s="410"/>
      <c r="D34" s="400"/>
      <c r="E34" s="382"/>
      <c r="F34" s="383"/>
      <c r="G34" s="382"/>
      <c r="H34" s="383"/>
      <c r="I34" s="382"/>
      <c r="J34" s="383"/>
      <c r="K34" s="382"/>
      <c r="L34" s="383"/>
      <c r="M34" s="382"/>
    </row>
    <row r="35" spans="1:13" ht="18.75" customHeight="1">
      <c r="A35" s="409"/>
      <c r="B35" s="380" t="s">
        <v>134</v>
      </c>
      <c r="C35" s="410"/>
      <c r="D35" s="382"/>
      <c r="E35" s="383"/>
      <c r="F35" s="382"/>
      <c r="G35" s="383"/>
      <c r="H35" s="382"/>
      <c r="I35" s="383"/>
      <c r="J35" s="382"/>
      <c r="K35" s="383"/>
      <c r="L35" s="382"/>
      <c r="M35" s="401"/>
    </row>
    <row r="36" spans="1:13" ht="18.75" customHeight="1">
      <c r="A36" s="409"/>
      <c r="B36" s="380" t="s">
        <v>135</v>
      </c>
      <c r="C36" s="410"/>
      <c r="D36" s="369"/>
      <c r="E36" s="390"/>
      <c r="F36" s="369"/>
      <c r="G36" s="390"/>
      <c r="H36" s="369"/>
      <c r="I36" s="390"/>
      <c r="J36" s="369"/>
      <c r="K36" s="390"/>
      <c r="L36" s="369"/>
      <c r="M36" s="391"/>
    </row>
    <row r="37" spans="1:13" ht="18.75" customHeight="1">
      <c r="A37" s="409"/>
      <c r="B37" s="380" t="s">
        <v>136</v>
      </c>
      <c r="C37" s="410"/>
      <c r="D37" s="369"/>
      <c r="E37" s="390"/>
      <c r="F37" s="369"/>
      <c r="G37" s="390"/>
      <c r="H37" s="369"/>
      <c r="I37" s="390"/>
      <c r="J37" s="369"/>
      <c r="K37" s="390"/>
      <c r="L37" s="369"/>
      <c r="M37" s="391"/>
    </row>
    <row r="38" spans="1:13" ht="18.75" customHeight="1">
      <c r="A38" s="409"/>
      <c r="B38" s="380" t="s">
        <v>137</v>
      </c>
      <c r="C38" s="410"/>
      <c r="D38" s="369"/>
      <c r="E38" s="390"/>
      <c r="F38" s="369"/>
      <c r="G38" s="390"/>
      <c r="H38" s="369"/>
      <c r="I38" s="390"/>
      <c r="J38" s="369"/>
      <c r="K38" s="390"/>
      <c r="L38" s="369"/>
      <c r="M38" s="391"/>
    </row>
    <row r="39" spans="1:13" ht="18.75" customHeight="1">
      <c r="A39" s="409"/>
      <c r="B39" s="380" t="s">
        <v>138</v>
      </c>
      <c r="C39" s="410"/>
      <c r="D39" s="369"/>
      <c r="E39" s="390"/>
      <c r="F39" s="369"/>
      <c r="G39" s="390"/>
      <c r="H39" s="369"/>
      <c r="I39" s="390"/>
      <c r="J39" s="369"/>
      <c r="K39" s="390"/>
      <c r="L39" s="369"/>
      <c r="M39" s="391"/>
    </row>
    <row r="40" spans="1:13" ht="22.5" customHeight="1">
      <c r="A40" s="411" t="s">
        <v>27</v>
      </c>
      <c r="B40" s="359"/>
      <c r="C40" s="412"/>
      <c r="D40" s="372"/>
      <c r="E40" s="376"/>
      <c r="F40" s="372"/>
      <c r="G40" s="376"/>
      <c r="H40" s="372"/>
      <c r="I40" s="376"/>
      <c r="J40" s="372"/>
      <c r="K40" s="376"/>
      <c r="L40" s="372"/>
      <c r="M40" s="396"/>
    </row>
    <row r="41" spans="1:13" ht="18.75" customHeight="1">
      <c r="A41" s="393" t="s">
        <v>139</v>
      </c>
      <c r="B41" s="1"/>
      <c r="C41" s="408"/>
      <c r="D41" s="395"/>
      <c r="E41" s="372"/>
      <c r="F41" s="376"/>
      <c r="G41" s="372"/>
      <c r="H41" s="376"/>
      <c r="I41" s="372"/>
      <c r="J41" s="376"/>
      <c r="K41" s="372"/>
      <c r="L41" s="376"/>
      <c r="M41" s="372"/>
    </row>
    <row r="42" spans="1:13" ht="18.75" customHeight="1">
      <c r="A42" s="409"/>
      <c r="B42" s="380" t="s">
        <v>140</v>
      </c>
      <c r="C42" s="410"/>
      <c r="D42" s="418">
        <v>10</v>
      </c>
      <c r="E42" s="419">
        <v>10</v>
      </c>
      <c r="F42" s="420">
        <v>10</v>
      </c>
      <c r="G42" s="419">
        <v>8</v>
      </c>
      <c r="H42" s="420">
        <v>9</v>
      </c>
      <c r="I42" s="419">
        <v>9</v>
      </c>
      <c r="J42" s="420">
        <v>9</v>
      </c>
      <c r="K42" s="419">
        <v>10</v>
      </c>
      <c r="L42" s="420"/>
      <c r="M42" s="419"/>
    </row>
    <row r="43" spans="1:13" ht="18.75" customHeight="1">
      <c r="A43" s="409"/>
      <c r="B43" s="380" t="s">
        <v>141</v>
      </c>
      <c r="C43" s="410"/>
      <c r="D43" s="419">
        <v>8</v>
      </c>
      <c r="E43" s="419">
        <v>9</v>
      </c>
      <c r="F43" s="419">
        <v>8</v>
      </c>
      <c r="G43" s="419">
        <v>10</v>
      </c>
      <c r="H43" s="419">
        <v>9</v>
      </c>
      <c r="I43" s="419">
        <v>7</v>
      </c>
      <c r="J43" s="419">
        <v>10</v>
      </c>
      <c r="K43" s="419">
        <v>9</v>
      </c>
      <c r="L43" s="419"/>
      <c r="M43" s="419"/>
    </row>
    <row r="44" spans="1:13" ht="18.75" customHeight="1">
      <c r="A44" s="409"/>
      <c r="B44" s="380" t="s">
        <v>142</v>
      </c>
      <c r="C44" s="410"/>
      <c r="D44" s="421">
        <v>7</v>
      </c>
      <c r="E44" s="421">
        <v>8</v>
      </c>
      <c r="F44" s="421">
        <v>8</v>
      </c>
      <c r="G44" s="421">
        <v>8</v>
      </c>
      <c r="H44" s="421">
        <v>9</v>
      </c>
      <c r="I44" s="421">
        <v>9</v>
      </c>
      <c r="J44" s="421">
        <v>10</v>
      </c>
      <c r="K44" s="421">
        <v>9</v>
      </c>
      <c r="L44" s="421"/>
      <c r="M44" s="421"/>
    </row>
    <row r="45" spans="1:13" ht="18.75" customHeight="1">
      <c r="A45" s="409"/>
      <c r="B45" s="380" t="s">
        <v>143</v>
      </c>
      <c r="C45" s="410"/>
      <c r="D45" s="421">
        <v>10</v>
      </c>
      <c r="E45" s="421">
        <v>10</v>
      </c>
      <c r="F45" s="421">
        <v>10</v>
      </c>
      <c r="G45" s="421">
        <v>10</v>
      </c>
      <c r="H45" s="421">
        <v>9</v>
      </c>
      <c r="I45" s="421">
        <v>9</v>
      </c>
      <c r="J45" s="421">
        <v>10</v>
      </c>
      <c r="K45" s="421">
        <v>10</v>
      </c>
      <c r="L45" s="421"/>
      <c r="M45" s="421"/>
    </row>
    <row r="46" spans="1:13" ht="18.75" customHeight="1">
      <c r="A46" s="409"/>
      <c r="B46" s="380" t="s">
        <v>144</v>
      </c>
      <c r="C46" s="410"/>
      <c r="D46" s="421">
        <v>9</v>
      </c>
      <c r="E46" s="421">
        <v>8</v>
      </c>
      <c r="F46" s="421">
        <v>9</v>
      </c>
      <c r="G46" s="421">
        <v>10</v>
      </c>
      <c r="H46" s="421">
        <v>9</v>
      </c>
      <c r="I46" s="421">
        <v>10</v>
      </c>
      <c r="J46" s="421">
        <v>9</v>
      </c>
      <c r="K46" s="421">
        <v>9</v>
      </c>
      <c r="L46" s="421"/>
      <c r="M46" s="421"/>
    </row>
    <row r="47" spans="1:13" ht="18.75" customHeight="1">
      <c r="A47" s="409"/>
      <c r="B47" s="380" t="s">
        <v>145</v>
      </c>
      <c r="C47" s="410"/>
      <c r="D47" s="421">
        <v>9</v>
      </c>
      <c r="E47" s="421">
        <v>10</v>
      </c>
      <c r="F47" s="421">
        <v>9</v>
      </c>
      <c r="G47" s="421">
        <v>10</v>
      </c>
      <c r="H47" s="421">
        <v>10</v>
      </c>
      <c r="I47" s="421">
        <v>10</v>
      </c>
      <c r="J47" s="421">
        <v>9</v>
      </c>
      <c r="K47" s="421">
        <v>9</v>
      </c>
      <c r="L47" s="421"/>
      <c r="M47" s="421"/>
    </row>
    <row r="48" spans="1:13" ht="18.75" customHeight="1">
      <c r="A48" s="413"/>
      <c r="B48" s="398" t="s">
        <v>146</v>
      </c>
      <c r="C48" s="407"/>
      <c r="D48" s="421">
        <v>8</v>
      </c>
      <c r="E48" s="421">
        <v>8</v>
      </c>
      <c r="F48" s="421">
        <v>8</v>
      </c>
      <c r="G48" s="421">
        <v>9</v>
      </c>
      <c r="H48" s="421">
        <v>9</v>
      </c>
      <c r="I48" s="421">
        <v>8</v>
      </c>
      <c r="J48" s="421">
        <v>10</v>
      </c>
      <c r="K48" s="421">
        <v>9</v>
      </c>
      <c r="L48" s="369"/>
      <c r="M48" s="369"/>
    </row>
    <row r="49" spans="1:13" ht="22.5" customHeight="1">
      <c r="A49" s="411" t="s">
        <v>27</v>
      </c>
      <c r="B49" s="359"/>
      <c r="C49" s="412"/>
      <c r="D49" s="424">
        <f>1!C43</f>
        <v>8.895833333333334</v>
      </c>
      <c r="E49" s="425">
        <f>2!C43</f>
        <v>8.791666666666666</v>
      </c>
      <c r="F49" s="424">
        <f>3!C43</f>
        <v>8.8125</v>
      </c>
      <c r="G49" s="425">
        <f>4!C43</f>
        <v>9.229166666666666</v>
      </c>
      <c r="H49" s="424">
        <f>5!C43</f>
        <v>9</v>
      </c>
      <c r="I49" s="425">
        <f>6!C43</f>
        <v>7.875</v>
      </c>
      <c r="J49" s="424">
        <f>7!C43</f>
        <v>8.875</v>
      </c>
      <c r="K49" s="425">
        <f>8!C43</f>
        <v>9.020833333333334</v>
      </c>
      <c r="L49" s="426"/>
      <c r="M49" s="427"/>
    </row>
    <row r="50" spans="1:13" ht="18.75" customHeight="1">
      <c r="A50" s="366" t="s">
        <v>36</v>
      </c>
      <c r="B50" s="359"/>
      <c r="C50" s="412"/>
      <c r="D50" s="421">
        <v>172</v>
      </c>
      <c r="E50" s="422">
        <v>171</v>
      </c>
      <c r="F50" s="421">
        <v>168</v>
      </c>
      <c r="G50" s="422">
        <v>166</v>
      </c>
      <c r="H50" s="421">
        <v>171</v>
      </c>
      <c r="I50" s="422">
        <v>166</v>
      </c>
      <c r="J50" s="421">
        <v>161</v>
      </c>
      <c r="K50" s="422">
        <v>163</v>
      </c>
      <c r="L50" s="421"/>
      <c r="M50" s="423"/>
    </row>
    <row r="51" spans="1:13" ht="18.75" customHeight="1">
      <c r="A51" s="366" t="s">
        <v>37</v>
      </c>
      <c r="B51" s="359"/>
      <c r="C51" s="412"/>
      <c r="D51" s="421">
        <v>182</v>
      </c>
      <c r="E51" s="422">
        <v>182</v>
      </c>
      <c r="F51" s="421">
        <v>179</v>
      </c>
      <c r="G51" s="422">
        <v>176</v>
      </c>
      <c r="H51" s="421">
        <v>182</v>
      </c>
      <c r="I51" s="422">
        <v>176</v>
      </c>
      <c r="J51" s="421">
        <v>171</v>
      </c>
      <c r="K51" s="422">
        <v>174</v>
      </c>
      <c r="L51" s="421"/>
      <c r="M51" s="423"/>
    </row>
    <row r="52" spans="1:13" ht="18.75" customHeight="1">
      <c r="A52" s="366" t="s">
        <v>38</v>
      </c>
      <c r="B52" s="359"/>
      <c r="C52" s="412"/>
      <c r="D52" s="421">
        <v>197</v>
      </c>
      <c r="E52" s="422">
        <v>197</v>
      </c>
      <c r="F52" s="421">
        <v>198</v>
      </c>
      <c r="G52" s="422">
        <v>195</v>
      </c>
      <c r="H52" s="421">
        <v>196</v>
      </c>
      <c r="I52" s="422">
        <v>195</v>
      </c>
      <c r="J52" s="421">
        <v>182</v>
      </c>
      <c r="K52" s="422">
        <v>182</v>
      </c>
      <c r="L52" s="421"/>
      <c r="M52" s="423"/>
    </row>
    <row r="53" spans="1:13" ht="18.75" customHeight="1">
      <c r="A53" s="366" t="s">
        <v>147</v>
      </c>
      <c r="B53" s="359"/>
      <c r="C53" s="412"/>
      <c r="D53" s="421">
        <v>22.5</v>
      </c>
      <c r="E53" s="422">
        <v>22.3</v>
      </c>
      <c r="F53" s="421">
        <v>22</v>
      </c>
      <c r="G53" s="422">
        <v>23</v>
      </c>
      <c r="H53" s="421">
        <v>23</v>
      </c>
      <c r="I53" s="422">
        <v>22</v>
      </c>
      <c r="J53" s="421">
        <v>21</v>
      </c>
      <c r="K53" s="422">
        <v>21</v>
      </c>
      <c r="L53" s="421"/>
      <c r="M53" s="423"/>
    </row>
    <row r="54" spans="4:13" ht="15">
      <c r="D54" s="402"/>
      <c r="E54" s="402"/>
      <c r="F54" s="402"/>
      <c r="G54" s="402"/>
      <c r="H54" s="402"/>
      <c r="I54" s="402"/>
      <c r="J54" s="402"/>
      <c r="K54" s="402"/>
      <c r="L54" s="402"/>
      <c r="M54" s="402"/>
    </row>
  </sheetData>
  <sheetProtection/>
  <mergeCells count="10">
    <mergeCell ref="I31:I32"/>
    <mergeCell ref="J31:J32"/>
    <mergeCell ref="K31:K32"/>
    <mergeCell ref="L31:L32"/>
    <mergeCell ref="M31:M32"/>
    <mergeCell ref="D31:D32"/>
    <mergeCell ref="E31:E32"/>
    <mergeCell ref="F31:F32"/>
    <mergeCell ref="G31:G32"/>
    <mergeCell ref="H31:H3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5.75390625" style="0" customWidth="1"/>
    <col min="2" max="2" width="10.625" style="0" customWidth="1"/>
    <col min="3" max="3" width="17.375" style="0" bestFit="1" customWidth="1"/>
    <col min="4" max="4" width="25.625" style="342" customWidth="1"/>
    <col min="5" max="5" width="15.75390625" style="0" customWidth="1"/>
    <col min="6" max="6" width="21.875" style="0" bestFit="1" customWidth="1"/>
    <col min="7" max="7" width="9.125" style="338" customWidth="1"/>
  </cols>
  <sheetData>
    <row r="2" spans="1:6" ht="15.75">
      <c r="A2" t="s">
        <v>105</v>
      </c>
      <c r="B2" s="30" t="s">
        <v>101</v>
      </c>
      <c r="E2" t="s">
        <v>111</v>
      </c>
      <c r="F2" s="31"/>
    </row>
    <row r="3" spans="1:6" ht="12.75">
      <c r="A3" t="s">
        <v>107</v>
      </c>
      <c r="B3" t="s">
        <v>106</v>
      </c>
      <c r="C3" t="s">
        <v>108</v>
      </c>
      <c r="D3" s="342" t="s">
        <v>109</v>
      </c>
      <c r="E3" t="s">
        <v>110</v>
      </c>
      <c r="F3" t="s">
        <v>112</v>
      </c>
    </row>
    <row r="4" spans="1:8" ht="46.5" customHeight="1">
      <c r="A4" t="s">
        <v>68</v>
      </c>
      <c r="B4" s="433" t="s">
        <v>160</v>
      </c>
      <c r="C4" s="349" t="s">
        <v>157</v>
      </c>
      <c r="D4" s="415" t="s">
        <v>158</v>
      </c>
      <c r="E4" s="348">
        <v>39963</v>
      </c>
      <c r="F4" s="347" t="s">
        <v>101</v>
      </c>
      <c r="G4" s="335">
        <v>1</v>
      </c>
      <c r="H4" s="336"/>
    </row>
    <row r="5" spans="1:7" ht="47.25">
      <c r="A5" t="s">
        <v>69</v>
      </c>
      <c r="B5" s="433" t="s">
        <v>161</v>
      </c>
      <c r="C5" s="349" t="s">
        <v>159</v>
      </c>
      <c r="D5" s="415" t="s">
        <v>162</v>
      </c>
      <c r="E5" s="348">
        <v>39939</v>
      </c>
      <c r="F5" s="347" t="s">
        <v>101</v>
      </c>
      <c r="G5" s="339">
        <v>2</v>
      </c>
    </row>
    <row r="6" spans="1:7" ht="47.25">
      <c r="A6" t="s">
        <v>70</v>
      </c>
      <c r="B6" s="433" t="s">
        <v>163</v>
      </c>
      <c r="C6" s="349" t="s">
        <v>164</v>
      </c>
      <c r="D6" s="415" t="s">
        <v>165</v>
      </c>
      <c r="E6" s="348">
        <v>39962</v>
      </c>
      <c r="F6" s="347" t="s">
        <v>166</v>
      </c>
      <c r="G6" s="335">
        <v>3</v>
      </c>
    </row>
    <row r="7" spans="1:7" ht="47.25">
      <c r="A7" t="s">
        <v>71</v>
      </c>
      <c r="B7" s="433" t="s">
        <v>167</v>
      </c>
      <c r="C7" s="349" t="s">
        <v>168</v>
      </c>
      <c r="D7" s="415" t="s">
        <v>169</v>
      </c>
      <c r="E7" s="348">
        <v>39942</v>
      </c>
      <c r="F7" s="347" t="s">
        <v>101</v>
      </c>
      <c r="G7" s="335">
        <v>4</v>
      </c>
    </row>
    <row r="8" spans="1:7" ht="31.5">
      <c r="A8" t="s">
        <v>72</v>
      </c>
      <c r="B8" s="433" t="s">
        <v>170</v>
      </c>
      <c r="C8" s="349" t="s">
        <v>171</v>
      </c>
      <c r="D8" s="415" t="s">
        <v>172</v>
      </c>
      <c r="E8" s="348">
        <v>39955</v>
      </c>
      <c r="F8" s="347" t="s">
        <v>173</v>
      </c>
      <c r="G8" s="339">
        <v>5</v>
      </c>
    </row>
    <row r="9" spans="1:7" ht="31.5">
      <c r="A9" t="s">
        <v>73</v>
      </c>
      <c r="B9" s="433" t="s">
        <v>174</v>
      </c>
      <c r="C9" s="349" t="s">
        <v>175</v>
      </c>
      <c r="D9" s="415" t="s">
        <v>176</v>
      </c>
      <c r="E9" s="348">
        <v>39871</v>
      </c>
      <c r="F9" s="347" t="s">
        <v>177</v>
      </c>
      <c r="G9" s="335">
        <v>6</v>
      </c>
    </row>
    <row r="10" spans="1:7" ht="47.25">
      <c r="A10" t="s">
        <v>74</v>
      </c>
      <c r="B10" s="433" t="s">
        <v>178</v>
      </c>
      <c r="C10" s="349" t="s">
        <v>179</v>
      </c>
      <c r="D10" s="415" t="s">
        <v>180</v>
      </c>
      <c r="E10" s="348">
        <v>39900</v>
      </c>
      <c r="F10" s="347" t="s">
        <v>101</v>
      </c>
      <c r="G10" s="335">
        <v>7</v>
      </c>
    </row>
    <row r="11" spans="1:7" ht="47.25">
      <c r="A11" t="s">
        <v>75</v>
      </c>
      <c r="B11" s="433" t="s">
        <v>181</v>
      </c>
      <c r="C11" s="349" t="s">
        <v>182</v>
      </c>
      <c r="D11" s="415" t="s">
        <v>183</v>
      </c>
      <c r="E11" s="348">
        <v>39923</v>
      </c>
      <c r="F11" s="347" t="s">
        <v>101</v>
      </c>
      <c r="G11" s="339">
        <v>8</v>
      </c>
    </row>
    <row r="12" spans="1:7" ht="47.25">
      <c r="A12" t="s">
        <v>76</v>
      </c>
      <c r="B12" s="433" t="s">
        <v>184</v>
      </c>
      <c r="C12" s="349" t="s">
        <v>185</v>
      </c>
      <c r="D12" s="415" t="s">
        <v>186</v>
      </c>
      <c r="E12" s="348">
        <v>39964</v>
      </c>
      <c r="F12" s="347" t="s">
        <v>101</v>
      </c>
      <c r="G12" s="339">
        <v>9</v>
      </c>
    </row>
    <row r="13" spans="1:7" ht="31.5">
      <c r="A13" t="s">
        <v>77</v>
      </c>
      <c r="B13" s="433" t="s">
        <v>187</v>
      </c>
      <c r="C13" s="349" t="s">
        <v>188</v>
      </c>
      <c r="D13" s="415" t="s">
        <v>189</v>
      </c>
      <c r="E13" s="348">
        <v>39964</v>
      </c>
      <c r="F13" s="347" t="s">
        <v>101</v>
      </c>
      <c r="G13" s="339">
        <v>10</v>
      </c>
    </row>
    <row r="14" spans="1:7" ht="15.75">
      <c r="A14" t="s">
        <v>78</v>
      </c>
      <c r="B14" s="350"/>
      <c r="C14" s="349"/>
      <c r="D14" s="343"/>
      <c r="E14" s="348"/>
      <c r="F14" s="347"/>
      <c r="G14" s="339">
        <v>11</v>
      </c>
    </row>
    <row r="15" spans="1:7" ht="15.75">
      <c r="A15" t="s">
        <v>79</v>
      </c>
      <c r="B15" s="350"/>
      <c r="C15" s="349"/>
      <c r="D15" s="343"/>
      <c r="E15" s="348"/>
      <c r="F15" s="347"/>
      <c r="G15" s="335">
        <v>12</v>
      </c>
    </row>
    <row r="16" spans="1:7" ht="15.75">
      <c r="A16" t="s">
        <v>80</v>
      </c>
      <c r="B16" s="350"/>
      <c r="C16" s="349"/>
      <c r="D16" s="343"/>
      <c r="E16" s="348"/>
      <c r="F16" s="347"/>
      <c r="G16" s="335">
        <v>13</v>
      </c>
    </row>
    <row r="17" spans="1:7" ht="15.75">
      <c r="A17" t="s">
        <v>81</v>
      </c>
      <c r="B17" s="350"/>
      <c r="C17" s="349"/>
      <c r="D17" s="343"/>
      <c r="E17" s="348"/>
      <c r="F17" s="347"/>
      <c r="G17" s="339">
        <v>14</v>
      </c>
    </row>
    <row r="18" spans="1:7" ht="15.75">
      <c r="A18" t="s">
        <v>82</v>
      </c>
      <c r="B18" s="350"/>
      <c r="C18" s="349"/>
      <c r="D18" s="343"/>
      <c r="E18" s="348"/>
      <c r="F18" s="347"/>
      <c r="G18" s="335">
        <v>15</v>
      </c>
    </row>
    <row r="19" spans="1:7" ht="15.75">
      <c r="A19" t="s">
        <v>83</v>
      </c>
      <c r="B19" s="350"/>
      <c r="C19" s="349"/>
      <c r="D19" s="343"/>
      <c r="E19" s="348"/>
      <c r="F19" s="347"/>
      <c r="G19" s="335">
        <v>16</v>
      </c>
    </row>
    <row r="20" spans="1:7" ht="15.75">
      <c r="A20" t="s">
        <v>84</v>
      </c>
      <c r="B20" s="350"/>
      <c r="C20" s="349"/>
      <c r="D20" s="343"/>
      <c r="E20" s="348"/>
      <c r="F20" s="347"/>
      <c r="G20" s="339">
        <v>17</v>
      </c>
    </row>
    <row r="21" spans="1:7" ht="15.75">
      <c r="A21" t="s">
        <v>94</v>
      </c>
      <c r="B21" s="350"/>
      <c r="C21" s="349"/>
      <c r="D21" s="343"/>
      <c r="E21" s="348"/>
      <c r="F21" s="347"/>
      <c r="G21" s="335">
        <v>18</v>
      </c>
    </row>
    <row r="22" spans="1:7" ht="15.75">
      <c r="A22" t="s">
        <v>95</v>
      </c>
      <c r="B22" s="350"/>
      <c r="C22" s="349"/>
      <c r="D22" s="343"/>
      <c r="E22" s="348"/>
      <c r="F22" s="347"/>
      <c r="G22" s="335">
        <v>19</v>
      </c>
    </row>
    <row r="23" spans="1:7" ht="15.75">
      <c r="A23" t="s">
        <v>96</v>
      </c>
      <c r="B23" s="350"/>
      <c r="C23" s="349"/>
      <c r="D23" s="343"/>
      <c r="E23" s="348"/>
      <c r="F23" s="347"/>
      <c r="G23" s="339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zoomScalePageLayoutView="0" workbookViewId="0" topLeftCell="A1">
      <selection activeCell="G34" sqref="G34"/>
    </sheetView>
  </sheetViews>
  <sheetFormatPr defaultColWidth="9.00390625" defaultRowHeight="12.75"/>
  <cols>
    <col min="1" max="1" width="14.75390625" style="0" customWidth="1"/>
    <col min="2" max="2" width="27.7539062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0.87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25390625" style="0" customWidth="1"/>
    <col min="12" max="12" width="5.125" style="0" customWidth="1"/>
    <col min="13" max="13" width="13.375" style="0" bestFit="1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46"/>
    </row>
    <row r="2" spans="1:13" ht="25.5" customHeight="1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46"/>
    </row>
    <row r="3" spans="1:13" ht="24.75" customHeight="1">
      <c r="A3" s="29" t="s">
        <v>50</v>
      </c>
      <c r="B3" s="30" t="str">
        <f>seznam!B2</f>
        <v>ZH Písek</v>
      </c>
      <c r="C3" s="28" t="s">
        <v>40</v>
      </c>
      <c r="D3" s="28"/>
      <c r="E3" s="31">
        <v>41067</v>
      </c>
      <c r="F3" s="32"/>
      <c r="G3" s="532" t="s">
        <v>64</v>
      </c>
      <c r="H3" s="532"/>
      <c r="I3" s="528" t="str">
        <f>seznam!F4</f>
        <v>ZH Písek</v>
      </c>
      <c r="J3" s="528"/>
      <c r="K3" s="528"/>
      <c r="L3" s="28"/>
      <c r="M3" s="46"/>
    </row>
    <row r="4" spans="1:13" ht="27.75" customHeight="1">
      <c r="A4" s="351" t="str">
        <f>seznam!B4</f>
        <v>41/669</v>
      </c>
      <c r="B4" s="33" t="str">
        <f>seznam!C4</f>
        <v>AGEST</v>
      </c>
      <c r="C4" s="34" t="s">
        <v>150</v>
      </c>
      <c r="D4" s="283"/>
      <c r="E4" s="34" t="s">
        <v>152</v>
      </c>
      <c r="F4" s="284"/>
      <c r="G4" s="34" t="s">
        <v>154</v>
      </c>
      <c r="H4" s="284"/>
      <c r="I4" s="35"/>
      <c r="J4" s="284"/>
      <c r="K4" s="35"/>
      <c r="L4" s="234"/>
      <c r="M4" s="46"/>
    </row>
    <row r="5" spans="1:13" ht="47.25" customHeight="1">
      <c r="A5" s="345">
        <f>seznam!E4</f>
        <v>39963</v>
      </c>
      <c r="B5" s="416" t="str">
        <f>seznam!D4</f>
        <v>923 Amarillo               61/375 Hala po 2418 Dietward - 4</v>
      </c>
      <c r="C5" s="37" t="s">
        <v>151</v>
      </c>
      <c r="D5" s="285"/>
      <c r="E5" s="37" t="s">
        <v>153</v>
      </c>
      <c r="F5" s="286"/>
      <c r="G5" s="37" t="s">
        <v>155</v>
      </c>
      <c r="H5" s="286"/>
      <c r="I5" s="38"/>
      <c r="J5" s="287"/>
      <c r="K5" s="38"/>
      <c r="L5" s="236"/>
      <c r="M5" s="46"/>
    </row>
    <row r="6" spans="1:13" ht="22.5" customHeight="1">
      <c r="A6" s="536" t="s">
        <v>3</v>
      </c>
      <c r="B6" s="536"/>
      <c r="C6" s="243">
        <v>6.5</v>
      </c>
      <c r="D6" s="23"/>
      <c r="E6" s="23">
        <v>7</v>
      </c>
      <c r="F6" s="23"/>
      <c r="G6" s="23">
        <v>7.5</v>
      </c>
      <c r="H6" s="23"/>
      <c r="I6" s="23"/>
      <c r="J6" s="23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6.5</v>
      </c>
      <c r="D7" s="98"/>
      <c r="E7" s="92">
        <f>E34</f>
        <v>6.583333333333333</v>
      </c>
      <c r="F7" s="98"/>
      <c r="G7" s="92">
        <f>G34</f>
        <v>6.916666666666667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8.895833333333334</v>
      </c>
      <c r="D8" s="101"/>
      <c r="E8" s="100">
        <f t="shared" si="0"/>
        <v>8.895833333333334</v>
      </c>
      <c r="F8" s="101"/>
      <c r="G8" s="100">
        <f t="shared" si="0"/>
        <v>8.895833333333334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>
        <v>7</v>
      </c>
      <c r="D9" s="514"/>
      <c r="E9" s="524">
        <v>7</v>
      </c>
      <c r="F9" s="514"/>
      <c r="G9" s="524">
        <v>8</v>
      </c>
      <c r="H9" s="514"/>
      <c r="I9" s="524"/>
      <c r="J9" s="514"/>
      <c r="K9" s="524"/>
      <c r="L9" s="526"/>
      <c r="M9" s="518">
        <f>(C9+E9+G9+I9+K9)/3</f>
        <v>7.333333333333333</v>
      </c>
    </row>
    <row r="10" spans="1:13" ht="14.25" customHeight="1">
      <c r="A10" s="51" t="s">
        <v>7</v>
      </c>
      <c r="B10" s="52"/>
      <c r="C10" s="525"/>
      <c r="D10" s="515"/>
      <c r="E10" s="525"/>
      <c r="F10" s="515"/>
      <c r="G10" s="525"/>
      <c r="H10" s="515"/>
      <c r="I10" s="525"/>
      <c r="J10" s="515"/>
      <c r="K10" s="525"/>
      <c r="L10" s="527"/>
      <c r="M10" s="519"/>
    </row>
    <row r="11" spans="1:13" ht="15.75" customHeight="1">
      <c r="A11" s="534" t="s">
        <v>9</v>
      </c>
      <c r="B11" s="535"/>
      <c r="C11" s="23">
        <v>7.5</v>
      </c>
      <c r="D11" s="24"/>
      <c r="E11" s="24">
        <v>7.5</v>
      </c>
      <c r="F11" s="24"/>
      <c r="G11" s="24">
        <v>7.5</v>
      </c>
      <c r="H11" s="24"/>
      <c r="I11" s="24"/>
      <c r="J11" s="24"/>
      <c r="K11" s="24"/>
      <c r="L11" s="230"/>
      <c r="M11" s="147">
        <f aca="true" t="shared" si="1" ref="M11:M18">(C11+E11+G11+I11+K11)/3</f>
        <v>7.5</v>
      </c>
    </row>
    <row r="12" spans="1:13" ht="18" customHeight="1">
      <c r="A12" s="534" t="s">
        <v>8</v>
      </c>
      <c r="B12" s="535"/>
      <c r="C12" s="40">
        <v>7</v>
      </c>
      <c r="D12" s="41"/>
      <c r="E12" s="41">
        <v>7.5</v>
      </c>
      <c r="F12" s="41"/>
      <c r="G12" s="41">
        <v>7.5</v>
      </c>
      <c r="H12" s="41"/>
      <c r="I12" s="41"/>
      <c r="J12" s="41"/>
      <c r="K12" s="41"/>
      <c r="L12" s="231"/>
      <c r="M12" s="147">
        <f t="shared" si="1"/>
        <v>7.333333333333333</v>
      </c>
    </row>
    <row r="13" spans="1:13" ht="25.5" customHeight="1">
      <c r="A13" s="533" t="s">
        <v>10</v>
      </c>
      <c r="B13" s="533"/>
      <c r="C13" s="92">
        <f>(C9+C11+C12)/3</f>
        <v>7.166666666666667</v>
      </c>
      <c r="D13" s="93"/>
      <c r="E13" s="92">
        <f>(E9+E11+E12)/3</f>
        <v>7.333333333333333</v>
      </c>
      <c r="F13" s="93"/>
      <c r="G13" s="92">
        <f>(G9+G11+G12)/3</f>
        <v>7.666666666666667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7.388888888888889</v>
      </c>
    </row>
    <row r="14" spans="1:13" ht="28.5" customHeight="1">
      <c r="A14" s="541" t="s">
        <v>90</v>
      </c>
      <c r="B14" s="541"/>
      <c r="C14" s="23">
        <v>7</v>
      </c>
      <c r="D14" s="24"/>
      <c r="E14" s="24">
        <v>8</v>
      </c>
      <c r="F14" s="24"/>
      <c r="G14" s="24">
        <v>7.5</v>
      </c>
      <c r="H14" s="24"/>
      <c r="I14" s="24"/>
      <c r="J14" s="24"/>
      <c r="K14" s="24"/>
      <c r="L14" s="232"/>
      <c r="M14" s="147"/>
    </row>
    <row r="15" spans="1:13" ht="28.5" customHeight="1">
      <c r="A15" s="541" t="s">
        <v>104</v>
      </c>
      <c r="B15" s="541"/>
      <c r="C15" s="23">
        <v>7</v>
      </c>
      <c r="D15" s="39"/>
      <c r="E15" s="39">
        <v>8</v>
      </c>
      <c r="F15" s="39"/>
      <c r="G15" s="39">
        <v>8</v>
      </c>
      <c r="H15" s="39"/>
      <c r="I15" s="39"/>
      <c r="J15" s="39"/>
      <c r="K15" s="39"/>
      <c r="L15" s="232"/>
      <c r="M15" s="147">
        <f t="shared" si="1"/>
        <v>7.666666666666667</v>
      </c>
    </row>
    <row r="16" spans="1:13" ht="31.5" customHeight="1">
      <c r="A16" s="541" t="s">
        <v>14</v>
      </c>
      <c r="B16" s="542"/>
      <c r="C16" s="23">
        <v>6.5</v>
      </c>
      <c r="D16" s="39"/>
      <c r="E16" s="39">
        <v>7.5</v>
      </c>
      <c r="F16" s="39"/>
      <c r="G16" s="39">
        <v>8</v>
      </c>
      <c r="H16" s="39"/>
      <c r="I16" s="39"/>
      <c r="J16" s="39"/>
      <c r="K16" s="39"/>
      <c r="L16" s="232"/>
      <c r="M16" s="147">
        <f t="shared" si="1"/>
        <v>7.333333333333333</v>
      </c>
    </row>
    <row r="17" spans="1:13" ht="24.75" customHeight="1">
      <c r="A17" s="534" t="s">
        <v>11</v>
      </c>
      <c r="B17" s="535"/>
      <c r="C17" s="23">
        <v>7</v>
      </c>
      <c r="D17" s="39"/>
      <c r="E17" s="39">
        <v>7.5</v>
      </c>
      <c r="F17" s="39"/>
      <c r="G17" s="39">
        <v>7.5</v>
      </c>
      <c r="H17" s="39"/>
      <c r="I17" s="39"/>
      <c r="J17" s="39"/>
      <c r="K17" s="39"/>
      <c r="L17" s="232"/>
      <c r="M17" s="147">
        <f t="shared" si="1"/>
        <v>7.333333333333333</v>
      </c>
    </row>
    <row r="18" spans="1:13" ht="28.5" customHeight="1">
      <c r="A18" s="545" t="s">
        <v>12</v>
      </c>
      <c r="B18" s="545"/>
      <c r="C18" s="23">
        <v>7</v>
      </c>
      <c r="D18" s="39"/>
      <c r="E18" s="39">
        <v>8</v>
      </c>
      <c r="F18" s="39"/>
      <c r="G18" s="39">
        <v>7</v>
      </c>
      <c r="H18" s="39"/>
      <c r="I18" s="39"/>
      <c r="J18" s="39"/>
      <c r="K18" s="39"/>
      <c r="L18" s="232"/>
      <c r="M18" s="147">
        <f t="shared" si="1"/>
        <v>7.333333333333333</v>
      </c>
    </row>
    <row r="19" spans="1:13" ht="32.25" customHeight="1">
      <c r="A19" s="533" t="s">
        <v>10</v>
      </c>
      <c r="B19" s="533"/>
      <c r="C19" s="92">
        <f>(C16+C17+C18)/3</f>
        <v>6.833333333333333</v>
      </c>
      <c r="D19" s="93"/>
      <c r="E19" s="92">
        <f>(E16+E17+E18)/3</f>
        <v>7.666666666666667</v>
      </c>
      <c r="F19" s="93"/>
      <c r="G19" s="92">
        <f>(G16+G17+G18)/3</f>
        <v>7.5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>(C19+E19+G19+I19+K19)/3</f>
        <v>7.333333333333333</v>
      </c>
    </row>
    <row r="20" spans="1:13" ht="36.75" customHeight="1" thickBot="1">
      <c r="A20" s="546" t="s">
        <v>13</v>
      </c>
      <c r="B20" s="547"/>
      <c r="C20" s="23">
        <v>6.5</v>
      </c>
      <c r="D20" s="39"/>
      <c r="E20" s="39">
        <v>8</v>
      </c>
      <c r="F20" s="39"/>
      <c r="G20" s="39">
        <v>7</v>
      </c>
      <c r="H20" s="39"/>
      <c r="I20" s="39"/>
      <c r="J20" s="39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7.049479166666667</v>
      </c>
      <c r="D21" s="522"/>
      <c r="E21" s="522">
        <f aca="true" t="shared" si="2" ref="E21:K21">(E6+E7+E8+E13+E14+E15+E19+E20)/8</f>
        <v>7.684895833333333</v>
      </c>
      <c r="F21" s="522"/>
      <c r="G21" s="522">
        <f t="shared" si="2"/>
        <v>7.622395833333334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7.4522569444444455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9.7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351" t="str">
        <f>A4</f>
        <v>41/669</v>
      </c>
      <c r="B25" s="54" t="str">
        <f>B4</f>
        <v>AGEST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39963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>
        <v>7</v>
      </c>
      <c r="D27" s="539"/>
      <c r="E27" s="514">
        <v>8</v>
      </c>
      <c r="F27" s="516"/>
      <c r="G27" s="514">
        <v>7.5</v>
      </c>
      <c r="H27" s="516"/>
      <c r="I27" s="516"/>
      <c r="J27" s="516"/>
      <c r="K27" s="516"/>
      <c r="L27" s="520"/>
      <c r="M27" s="518">
        <f>(C27+E27+G27+I27+K27)/3</f>
        <v>7.5</v>
      </c>
    </row>
    <row r="28" spans="1:13" ht="11.25" customHeight="1">
      <c r="A28" s="65"/>
      <c r="B28" s="66" t="s">
        <v>21</v>
      </c>
      <c r="C28" s="515"/>
      <c r="D28" s="540"/>
      <c r="E28" s="515"/>
      <c r="F28" s="517"/>
      <c r="G28" s="515"/>
      <c r="H28" s="517"/>
      <c r="I28" s="517"/>
      <c r="J28" s="517"/>
      <c r="K28" s="517"/>
      <c r="L28" s="521"/>
      <c r="M28" s="519"/>
    </row>
    <row r="29" spans="1:13" ht="24.75" customHeight="1">
      <c r="A29" s="67"/>
      <c r="B29" s="68" t="s">
        <v>22</v>
      </c>
      <c r="C29" s="325">
        <v>7.5</v>
      </c>
      <c r="D29" s="325"/>
      <c r="E29" s="325">
        <v>6.5</v>
      </c>
      <c r="F29" s="325"/>
      <c r="G29" s="325">
        <v>7</v>
      </c>
      <c r="H29" s="43"/>
      <c r="I29" s="43"/>
      <c r="J29" s="43"/>
      <c r="K29" s="43"/>
      <c r="L29" s="59"/>
      <c r="M29" s="147">
        <f aca="true" t="shared" si="3" ref="M29:M34">(C29+E29+G29+I29+K29)/3</f>
        <v>7</v>
      </c>
    </row>
    <row r="30" spans="1:13" ht="24.75" customHeight="1">
      <c r="A30" s="69"/>
      <c r="B30" s="68" t="s">
        <v>23</v>
      </c>
      <c r="C30" s="39">
        <v>6.5</v>
      </c>
      <c r="D30" s="39"/>
      <c r="E30" s="39">
        <v>6</v>
      </c>
      <c r="F30" s="39"/>
      <c r="G30" s="39">
        <v>7</v>
      </c>
      <c r="H30" s="45"/>
      <c r="I30" s="45"/>
      <c r="J30" s="45"/>
      <c r="K30" s="45"/>
      <c r="L30" s="49"/>
      <c r="M30" s="147">
        <f t="shared" si="3"/>
        <v>6.5</v>
      </c>
    </row>
    <row r="31" spans="1:13" ht="24.75" customHeight="1">
      <c r="A31" s="70"/>
      <c r="B31" s="68" t="s">
        <v>24</v>
      </c>
      <c r="C31" s="39">
        <v>5.5</v>
      </c>
      <c r="D31" s="325"/>
      <c r="E31" s="39">
        <v>6</v>
      </c>
      <c r="F31" s="325"/>
      <c r="G31" s="39">
        <v>6</v>
      </c>
      <c r="H31" s="43"/>
      <c r="I31" s="43"/>
      <c r="J31" s="43"/>
      <c r="K31" s="43"/>
      <c r="L31" s="59"/>
      <c r="M31" s="147">
        <f t="shared" si="3"/>
        <v>5.833333333333333</v>
      </c>
    </row>
    <row r="32" spans="1:13" ht="24.75" customHeight="1">
      <c r="A32" s="70"/>
      <c r="B32" s="68" t="s">
        <v>25</v>
      </c>
      <c r="C32" s="327">
        <v>6</v>
      </c>
      <c r="D32" s="39"/>
      <c r="E32" s="327">
        <v>7</v>
      </c>
      <c r="F32" s="39"/>
      <c r="G32" s="327">
        <v>7</v>
      </c>
      <c r="H32" s="45"/>
      <c r="I32" s="45"/>
      <c r="J32" s="45"/>
      <c r="K32" s="45"/>
      <c r="L32" s="49"/>
      <c r="M32" s="147">
        <f t="shared" si="3"/>
        <v>6.666666666666667</v>
      </c>
    </row>
    <row r="33" spans="1:13" ht="24.75" customHeight="1">
      <c r="A33" s="71"/>
      <c r="B33" s="72" t="s">
        <v>26</v>
      </c>
      <c r="C33" s="39">
        <v>6.5</v>
      </c>
      <c r="D33" s="39"/>
      <c r="E33" s="39">
        <v>6</v>
      </c>
      <c r="F33" s="39"/>
      <c r="G33" s="39">
        <v>7</v>
      </c>
      <c r="H33" s="45"/>
      <c r="I33" s="45"/>
      <c r="J33" s="45"/>
      <c r="K33" s="45"/>
      <c r="L33" s="49"/>
      <c r="M33" s="147">
        <f t="shared" si="3"/>
        <v>6.5</v>
      </c>
    </row>
    <row r="34" spans="1:13" ht="24.75" customHeight="1" thickBot="1">
      <c r="A34" s="73" t="s">
        <v>27</v>
      </c>
      <c r="B34" s="74"/>
      <c r="C34" s="94">
        <f>(C27+C29+C30+C31+C32+C33)/6</f>
        <v>6.5</v>
      </c>
      <c r="D34" s="94"/>
      <c r="E34" s="94">
        <f>(E27+E29+E30+E31+E32+E33)/6</f>
        <v>6.583333333333333</v>
      </c>
      <c r="F34" s="94"/>
      <c r="G34" s="94">
        <f>(G27+G29+G30+G31+G32+G33)/6</f>
        <v>6.916666666666667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6.666666666666667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>
        <v>9</v>
      </c>
      <c r="D36" s="222">
        <f>C36*A36</f>
        <v>36</v>
      </c>
      <c r="E36" s="48">
        <f>C36</f>
        <v>9</v>
      </c>
      <c r="F36" s="222">
        <f>E36*A36</f>
        <v>36</v>
      </c>
      <c r="G36" s="48">
        <f>C36</f>
        <v>9</v>
      </c>
      <c r="H36" s="222">
        <f>G36*A36</f>
        <v>36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>
        <v>8</v>
      </c>
      <c r="D37" s="223"/>
      <c r="E37" s="48">
        <f aca="true" t="shared" si="4" ref="E37:E42">C37</f>
        <v>8</v>
      </c>
      <c r="F37" s="222"/>
      <c r="G37" s="48">
        <f aca="true" t="shared" si="5" ref="G37:G42">C37</f>
        <v>8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>
        <v>8</v>
      </c>
      <c r="D38" s="223"/>
      <c r="E38" s="48">
        <f t="shared" si="4"/>
        <v>8</v>
      </c>
      <c r="F38" s="222"/>
      <c r="G38" s="48">
        <f t="shared" si="5"/>
        <v>8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>
        <v>9</v>
      </c>
      <c r="D39" s="224">
        <f>(C37+C38+C39)/3*A39</f>
        <v>33.333333333333336</v>
      </c>
      <c r="E39" s="48">
        <f t="shared" si="4"/>
        <v>9</v>
      </c>
      <c r="F39" s="224">
        <f>(E37+E38+E39)/3*A39</f>
        <v>33.333333333333336</v>
      </c>
      <c r="G39" s="48">
        <f t="shared" si="5"/>
        <v>9</v>
      </c>
      <c r="H39" s="224">
        <f>(G37+G38+G39)/3*A39</f>
        <v>33.333333333333336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>
        <v>9</v>
      </c>
      <c r="D40" s="224">
        <f>C40*A40</f>
        <v>27</v>
      </c>
      <c r="E40" s="48">
        <f t="shared" si="4"/>
        <v>9</v>
      </c>
      <c r="F40" s="224">
        <f>E40*A40</f>
        <v>27</v>
      </c>
      <c r="G40" s="48">
        <f t="shared" si="5"/>
        <v>9</v>
      </c>
      <c r="H40" s="224">
        <f>G40*A40</f>
        <v>27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>
        <v>10</v>
      </c>
      <c r="D41" s="225">
        <f>C41*A41</f>
        <v>10</v>
      </c>
      <c r="E41" s="48">
        <f t="shared" si="4"/>
        <v>10</v>
      </c>
      <c r="F41" s="225">
        <f>E41*A41</f>
        <v>10</v>
      </c>
      <c r="G41" s="48">
        <f t="shared" si="5"/>
        <v>10</v>
      </c>
      <c r="H41" s="225">
        <f>G41*A41</f>
        <v>10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>
        <v>9</v>
      </c>
      <c r="D42" s="224">
        <f>C42*A42</f>
        <v>36</v>
      </c>
      <c r="E42" s="48">
        <f t="shared" si="4"/>
        <v>9</v>
      </c>
      <c r="F42" s="224">
        <f>E42*A42</f>
        <v>36</v>
      </c>
      <c r="G42" s="48">
        <f t="shared" si="5"/>
        <v>9</v>
      </c>
      <c r="H42" s="224">
        <f>G42*A42</f>
        <v>36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8.895833333333334</v>
      </c>
      <c r="D43" s="226">
        <f>SUM(D35:D42)</f>
        <v>142.33333333333334</v>
      </c>
      <c r="E43" s="96">
        <f>(F43/16)</f>
        <v>8.895833333333334</v>
      </c>
      <c r="F43" s="226">
        <f>SUM(F35:F42)</f>
        <v>142.33333333333334</v>
      </c>
      <c r="G43" s="96">
        <f>(H43/16)</f>
        <v>8.895833333333334</v>
      </c>
      <c r="H43" s="227">
        <f>SUM(H35:H42)</f>
        <v>142.33333333333334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>
        <v>159</v>
      </c>
      <c r="D44" s="48"/>
      <c r="E44" s="48">
        <f>C44</f>
        <v>159</v>
      </c>
      <c r="F44" s="48"/>
      <c r="G44" s="48">
        <f>E44</f>
        <v>159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>
        <v>170</v>
      </c>
      <c r="D45" s="50"/>
      <c r="E45" s="48">
        <f>C45</f>
        <v>170</v>
      </c>
      <c r="F45" s="50"/>
      <c r="G45" s="48">
        <f>E45</f>
        <v>170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>
        <v>184</v>
      </c>
      <c r="D46" s="50"/>
      <c r="E46" s="48">
        <f>C46</f>
        <v>184</v>
      </c>
      <c r="F46" s="50"/>
      <c r="G46" s="48">
        <f>E46</f>
        <v>184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>
        <v>22.3</v>
      </c>
      <c r="D47" s="50"/>
      <c r="E47" s="48">
        <f>C47</f>
        <v>22.3</v>
      </c>
      <c r="F47" s="50"/>
      <c r="G47" s="48">
        <f>E47</f>
        <v>22.3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A20:B20"/>
    <mergeCell ref="D21:D22"/>
    <mergeCell ref="M21:M22"/>
    <mergeCell ref="J21:J22"/>
    <mergeCell ref="L21:L22"/>
    <mergeCell ref="F21:F22"/>
    <mergeCell ref="H21:H22"/>
    <mergeCell ref="C27:C28"/>
    <mergeCell ref="D27:D28"/>
    <mergeCell ref="A14:B14"/>
    <mergeCell ref="A8:B8"/>
    <mergeCell ref="A15:B15"/>
    <mergeCell ref="A16:B16"/>
    <mergeCell ref="A21:B21"/>
    <mergeCell ref="A22:B22"/>
    <mergeCell ref="A17:B17"/>
    <mergeCell ref="A18:B18"/>
    <mergeCell ref="A13:B13"/>
    <mergeCell ref="A11:B11"/>
    <mergeCell ref="A12:B12"/>
    <mergeCell ref="A6:B6"/>
    <mergeCell ref="A7:B7"/>
    <mergeCell ref="A48:B48"/>
    <mergeCell ref="A45:B45"/>
    <mergeCell ref="A46:B46"/>
    <mergeCell ref="A47:B47"/>
    <mergeCell ref="A19:B19"/>
    <mergeCell ref="L9:L10"/>
    <mergeCell ref="I3:K3"/>
    <mergeCell ref="A2:L2"/>
    <mergeCell ref="A9:B9"/>
    <mergeCell ref="G3:H3"/>
    <mergeCell ref="C9:C10"/>
    <mergeCell ref="D9:D10"/>
    <mergeCell ref="E9:E10"/>
    <mergeCell ref="F9:F10"/>
    <mergeCell ref="G9:G10"/>
    <mergeCell ref="M9:M10"/>
    <mergeCell ref="C21:C22"/>
    <mergeCell ref="E21:E22"/>
    <mergeCell ref="G21:G22"/>
    <mergeCell ref="I21:I22"/>
    <mergeCell ref="K21:K22"/>
    <mergeCell ref="H9:H10"/>
    <mergeCell ref="I9:I10"/>
    <mergeCell ref="J9:J10"/>
    <mergeCell ref="K9:K10"/>
    <mergeCell ref="E27:E28"/>
    <mergeCell ref="F27:F28"/>
    <mergeCell ref="G27:G28"/>
    <mergeCell ref="H27:H28"/>
    <mergeCell ref="M27:M28"/>
    <mergeCell ref="I27:I28"/>
    <mergeCell ref="J27:J28"/>
    <mergeCell ref="K27:K28"/>
    <mergeCell ref="L27:L28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zoomScalePageLayoutView="0" workbookViewId="0" topLeftCell="A28">
      <selection activeCell="G34" sqref="G34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3.7539062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125" style="0" customWidth="1"/>
    <col min="12" max="12" width="5.125" style="0" customWidth="1"/>
    <col min="13" max="13" width="11.25390625" style="0" bestFit="1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28"/>
    </row>
    <row r="3" spans="1:13" ht="24.75" customHeight="1">
      <c r="A3" s="134" t="s">
        <v>50</v>
      </c>
      <c r="B3" s="30" t="s">
        <v>101</v>
      </c>
      <c r="C3" s="42" t="s">
        <v>40</v>
      </c>
      <c r="D3" s="28"/>
      <c r="E3" s="135">
        <f>1!E3</f>
        <v>41067</v>
      </c>
      <c r="F3" s="32"/>
      <c r="G3" s="532" t="s">
        <v>64</v>
      </c>
      <c r="H3" s="532"/>
      <c r="I3" s="552" t="str">
        <f>seznam!F5</f>
        <v>ZH Písek</v>
      </c>
      <c r="J3" s="552"/>
      <c r="K3" s="552"/>
      <c r="L3" s="28"/>
      <c r="M3" s="28"/>
    </row>
    <row r="4" spans="1:13" ht="27.75" customHeight="1">
      <c r="A4" s="351" t="str">
        <f>seznam!B5</f>
        <v>46/24</v>
      </c>
      <c r="B4" s="33" t="str">
        <f>seznam!C5</f>
        <v>KORZÁR</v>
      </c>
      <c r="C4" s="35" t="str">
        <f>1!C4</f>
        <v>Pavel </v>
      </c>
      <c r="D4" s="283"/>
      <c r="E4" s="34" t="str">
        <f>1!E4</f>
        <v>Miloslav</v>
      </c>
      <c r="F4" s="284"/>
      <c r="G4" s="35" t="str">
        <f>1!G4</f>
        <v>Luboš</v>
      </c>
      <c r="H4" s="284"/>
      <c r="I4" s="35"/>
      <c r="J4" s="284"/>
      <c r="K4" s="35"/>
      <c r="L4" s="234"/>
      <c r="M4" s="46"/>
    </row>
    <row r="5" spans="1:13" ht="45.75" customHeight="1">
      <c r="A5" s="344">
        <f>seznam!E5</f>
        <v>39939</v>
      </c>
      <c r="B5" s="416" t="str">
        <f>seznam!D5</f>
        <v>923 Amarillo                 Č1440 Kora po 160 Kornett</v>
      </c>
      <c r="C5" s="38" t="str">
        <f>1!C5</f>
        <v>Sedláček</v>
      </c>
      <c r="D5" s="285"/>
      <c r="E5" s="37" t="str">
        <f>1!E5</f>
        <v>Perníček</v>
      </c>
      <c r="F5" s="286"/>
      <c r="G5" s="38" t="str">
        <f>1!G5</f>
        <v>Kozák</v>
      </c>
      <c r="H5" s="286"/>
      <c r="I5" s="38"/>
      <c r="J5" s="287"/>
      <c r="K5" s="38"/>
      <c r="L5" s="236"/>
      <c r="M5" s="46"/>
    </row>
    <row r="6" spans="1:13" ht="22.5" customHeight="1">
      <c r="A6" s="553" t="s">
        <v>3</v>
      </c>
      <c r="B6" s="554"/>
      <c r="C6" s="243">
        <v>6.5</v>
      </c>
      <c r="D6" s="23"/>
      <c r="E6" s="23">
        <v>7</v>
      </c>
      <c r="F6" s="23"/>
      <c r="G6" s="23">
        <v>7</v>
      </c>
      <c r="H6" s="23"/>
      <c r="I6" s="23"/>
      <c r="J6" s="23"/>
      <c r="K6" s="23"/>
      <c r="L6" s="39"/>
      <c r="M6" s="46"/>
    </row>
    <row r="7" spans="1:13" ht="21" customHeight="1">
      <c r="A7" s="536" t="s">
        <v>4</v>
      </c>
      <c r="B7" s="536"/>
      <c r="C7" s="92">
        <f>C34</f>
        <v>6.416666666666667</v>
      </c>
      <c r="D7" s="98"/>
      <c r="E7" s="92">
        <f>E34</f>
        <v>6.333333333333333</v>
      </c>
      <c r="F7" s="98"/>
      <c r="G7" s="92">
        <f>G34</f>
        <v>6.416666666666667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8.791666666666666</v>
      </c>
      <c r="D8" s="101"/>
      <c r="E8" s="100">
        <f t="shared" si="0"/>
        <v>8.791666666666666</v>
      </c>
      <c r="F8" s="101"/>
      <c r="G8" s="100">
        <f t="shared" si="0"/>
        <v>8.791666666666666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>
        <v>8</v>
      </c>
      <c r="D9" s="514"/>
      <c r="E9" s="524">
        <v>7.5</v>
      </c>
      <c r="F9" s="514"/>
      <c r="G9" s="524">
        <v>7.5</v>
      </c>
      <c r="H9" s="514"/>
      <c r="I9" s="524"/>
      <c r="J9" s="514"/>
      <c r="K9" s="524"/>
      <c r="L9" s="526"/>
      <c r="M9" s="518">
        <f>(C9+E9+G9+I9+K9)/3</f>
        <v>7.666666666666667</v>
      </c>
    </row>
    <row r="10" spans="1:13" ht="14.25" customHeight="1">
      <c r="A10" s="51" t="s">
        <v>7</v>
      </c>
      <c r="B10" s="52"/>
      <c r="C10" s="525"/>
      <c r="D10" s="515"/>
      <c r="E10" s="525"/>
      <c r="F10" s="515"/>
      <c r="G10" s="525"/>
      <c r="H10" s="515"/>
      <c r="I10" s="525"/>
      <c r="J10" s="515"/>
      <c r="K10" s="525"/>
      <c r="L10" s="527"/>
      <c r="M10" s="519"/>
    </row>
    <row r="11" spans="1:13" ht="15.75" customHeight="1">
      <c r="A11" s="534" t="s">
        <v>9</v>
      </c>
      <c r="B11" s="535"/>
      <c r="C11" s="23">
        <v>6.5</v>
      </c>
      <c r="D11" s="24"/>
      <c r="E11" s="24">
        <v>7.5</v>
      </c>
      <c r="F11" s="24"/>
      <c r="G11" s="24">
        <v>7</v>
      </c>
      <c r="H11" s="24"/>
      <c r="I11" s="24"/>
      <c r="J11" s="24"/>
      <c r="K11" s="24"/>
      <c r="L11" s="230"/>
      <c r="M11" s="147">
        <f aca="true" t="shared" si="1" ref="M11:M19">(C11+E11+G11+I11+K11)/3</f>
        <v>7</v>
      </c>
    </row>
    <row r="12" spans="1:13" ht="18" customHeight="1">
      <c r="A12" s="534" t="s">
        <v>8</v>
      </c>
      <c r="B12" s="535"/>
      <c r="C12" s="40">
        <v>7</v>
      </c>
      <c r="D12" s="41"/>
      <c r="E12" s="41">
        <v>7.5</v>
      </c>
      <c r="F12" s="41"/>
      <c r="G12" s="41">
        <v>7.5</v>
      </c>
      <c r="H12" s="41"/>
      <c r="I12" s="41"/>
      <c r="J12" s="41"/>
      <c r="K12" s="41"/>
      <c r="L12" s="231"/>
      <c r="M12" s="147">
        <f t="shared" si="1"/>
        <v>7.333333333333333</v>
      </c>
    </row>
    <row r="13" spans="1:13" ht="25.5" customHeight="1">
      <c r="A13" s="533" t="s">
        <v>10</v>
      </c>
      <c r="B13" s="533"/>
      <c r="C13" s="92">
        <f>(C9+C11+C12)/3</f>
        <v>7.166666666666667</v>
      </c>
      <c r="D13" s="93"/>
      <c r="E13" s="92">
        <v>7.5</v>
      </c>
      <c r="F13" s="93"/>
      <c r="G13" s="92">
        <f>(G9+G11+G12)/3</f>
        <v>7.333333333333333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7.333333333333333</v>
      </c>
    </row>
    <row r="14" spans="1:13" ht="28.5" customHeight="1">
      <c r="A14" s="541" t="s">
        <v>90</v>
      </c>
      <c r="B14" s="541"/>
      <c r="C14" s="23">
        <v>7.5</v>
      </c>
      <c r="D14" s="24"/>
      <c r="E14" s="24">
        <v>7.5</v>
      </c>
      <c r="F14" s="24"/>
      <c r="G14" s="24">
        <v>7</v>
      </c>
      <c r="H14" s="24"/>
      <c r="I14" s="24"/>
      <c r="J14" s="24"/>
      <c r="K14" s="24"/>
      <c r="L14" s="232"/>
      <c r="M14" s="147"/>
    </row>
    <row r="15" spans="1:13" ht="28.5" customHeight="1">
      <c r="A15" s="541" t="s">
        <v>92</v>
      </c>
      <c r="B15" s="541"/>
      <c r="C15" s="23">
        <v>7.5</v>
      </c>
      <c r="D15" s="39"/>
      <c r="E15" s="39">
        <v>8</v>
      </c>
      <c r="F15" s="39"/>
      <c r="G15" s="39">
        <v>7.5</v>
      </c>
      <c r="H15" s="39"/>
      <c r="I15" s="39"/>
      <c r="J15" s="39"/>
      <c r="K15" s="39"/>
      <c r="L15" s="232"/>
      <c r="M15" s="147">
        <f t="shared" si="1"/>
        <v>7.666666666666667</v>
      </c>
    </row>
    <row r="16" spans="1:13" ht="31.5" customHeight="1">
      <c r="A16" s="541" t="s">
        <v>14</v>
      </c>
      <c r="B16" s="542"/>
      <c r="C16" s="23">
        <v>6.5</v>
      </c>
      <c r="D16" s="39"/>
      <c r="E16" s="39">
        <v>6.5</v>
      </c>
      <c r="F16" s="39"/>
      <c r="G16" s="39">
        <v>6</v>
      </c>
      <c r="H16" s="39"/>
      <c r="I16" s="39"/>
      <c r="J16" s="39"/>
      <c r="K16" s="39"/>
      <c r="L16" s="232"/>
      <c r="M16" s="147">
        <f t="shared" si="1"/>
        <v>6.333333333333333</v>
      </c>
    </row>
    <row r="17" spans="1:13" ht="24.75" customHeight="1">
      <c r="A17" s="534" t="s">
        <v>11</v>
      </c>
      <c r="B17" s="535"/>
      <c r="C17" s="23">
        <v>6.5</v>
      </c>
      <c r="D17" s="39"/>
      <c r="E17" s="39">
        <v>7.5</v>
      </c>
      <c r="F17" s="39"/>
      <c r="G17" s="39">
        <v>7</v>
      </c>
      <c r="H17" s="39"/>
      <c r="I17" s="39"/>
      <c r="J17" s="39"/>
      <c r="K17" s="39"/>
      <c r="L17" s="232"/>
      <c r="M17" s="147">
        <f t="shared" si="1"/>
        <v>7</v>
      </c>
    </row>
    <row r="18" spans="1:13" ht="28.5" customHeight="1">
      <c r="A18" s="545" t="s">
        <v>12</v>
      </c>
      <c r="B18" s="545"/>
      <c r="C18" s="23">
        <v>7.5</v>
      </c>
      <c r="D18" s="39"/>
      <c r="E18" s="39">
        <v>8</v>
      </c>
      <c r="F18" s="39"/>
      <c r="G18" s="39">
        <v>7.5</v>
      </c>
      <c r="H18" s="39"/>
      <c r="I18" s="39"/>
      <c r="J18" s="39"/>
      <c r="K18" s="39"/>
      <c r="L18" s="232"/>
      <c r="M18" s="147">
        <f t="shared" si="1"/>
        <v>7.666666666666667</v>
      </c>
    </row>
    <row r="19" spans="1:13" ht="32.25" customHeight="1">
      <c r="A19" s="533" t="s">
        <v>10</v>
      </c>
      <c r="B19" s="533"/>
      <c r="C19" s="92">
        <f>(C16+C17+C18)/3</f>
        <v>6.833333333333333</v>
      </c>
      <c r="D19" s="93"/>
      <c r="E19" s="92">
        <f>(E16+E17+E18)/3</f>
        <v>7.333333333333333</v>
      </c>
      <c r="F19" s="93"/>
      <c r="G19" s="92">
        <f>(G16+G17+G18)/3</f>
        <v>6.833333333333333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1"/>
        <v>7</v>
      </c>
    </row>
    <row r="20" spans="1:13" ht="36.75" customHeight="1" thickBot="1">
      <c r="A20" s="546" t="s">
        <v>13</v>
      </c>
      <c r="B20" s="547"/>
      <c r="C20" s="23">
        <v>7.5</v>
      </c>
      <c r="D20" s="39"/>
      <c r="E20" s="39">
        <v>8</v>
      </c>
      <c r="F20" s="39"/>
      <c r="G20" s="39">
        <v>7.5</v>
      </c>
      <c r="H20" s="39"/>
      <c r="I20" s="39"/>
      <c r="J20" s="39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7.276041666666667</v>
      </c>
      <c r="D21" s="522"/>
      <c r="E21" s="522">
        <f aca="true" t="shared" si="2" ref="E21:K21">(E6+E7+E8+E13+E14+E15+E19+E20)/8</f>
        <v>7.557291666666667</v>
      </c>
      <c r="F21" s="522"/>
      <c r="G21" s="522">
        <f t="shared" si="2"/>
        <v>7.296875000000001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7.376736111111112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18.7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351" t="str">
        <f>A4</f>
        <v>46/24</v>
      </c>
      <c r="B25" s="54" t="str">
        <f>B4</f>
        <v>KORZÁR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39939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>
        <v>6.5</v>
      </c>
      <c r="D27" s="539"/>
      <c r="E27" s="514">
        <v>6.5</v>
      </c>
      <c r="F27" s="516"/>
      <c r="G27" s="514">
        <v>6</v>
      </c>
      <c r="H27" s="516"/>
      <c r="I27" s="516"/>
      <c r="J27" s="516"/>
      <c r="K27" s="516"/>
      <c r="L27" s="520"/>
      <c r="M27" s="518">
        <f>(C27+E27+G27+I27+K27)/3</f>
        <v>6.333333333333333</v>
      </c>
    </row>
    <row r="28" spans="1:13" ht="11.25" customHeight="1">
      <c r="A28" s="65"/>
      <c r="B28" s="66" t="s">
        <v>21</v>
      </c>
      <c r="C28" s="515"/>
      <c r="D28" s="540"/>
      <c r="E28" s="515"/>
      <c r="F28" s="517"/>
      <c r="G28" s="515"/>
      <c r="H28" s="517"/>
      <c r="I28" s="517"/>
      <c r="J28" s="517"/>
      <c r="K28" s="517"/>
      <c r="L28" s="521"/>
      <c r="M28" s="519"/>
    </row>
    <row r="29" spans="1:13" ht="24.75" customHeight="1">
      <c r="A29" s="67"/>
      <c r="B29" s="68" t="s">
        <v>22</v>
      </c>
      <c r="C29" s="325">
        <v>6</v>
      </c>
      <c r="D29" s="325"/>
      <c r="E29" s="325">
        <v>6</v>
      </c>
      <c r="F29" s="325"/>
      <c r="G29" s="325">
        <v>6.5</v>
      </c>
      <c r="H29" s="43"/>
      <c r="I29" s="43"/>
      <c r="J29" s="43"/>
      <c r="K29" s="43"/>
      <c r="L29" s="59"/>
      <c r="M29" s="147">
        <f aca="true" t="shared" si="3" ref="M29:M34">(C29+E29+G29+I29+K29)/3</f>
        <v>6.166666666666667</v>
      </c>
    </row>
    <row r="30" spans="1:13" ht="24.75" customHeight="1">
      <c r="A30" s="69"/>
      <c r="B30" s="68" t="s">
        <v>23</v>
      </c>
      <c r="C30" s="39">
        <v>7</v>
      </c>
      <c r="D30" s="39"/>
      <c r="E30" s="39">
        <v>6.5</v>
      </c>
      <c r="F30" s="39"/>
      <c r="G30" s="39">
        <v>6.5</v>
      </c>
      <c r="H30" s="45"/>
      <c r="I30" s="45"/>
      <c r="J30" s="45"/>
      <c r="K30" s="45"/>
      <c r="L30" s="49"/>
      <c r="M30" s="147">
        <f t="shared" si="3"/>
        <v>6.666666666666667</v>
      </c>
    </row>
    <row r="31" spans="1:13" ht="24.75" customHeight="1">
      <c r="A31" s="70"/>
      <c r="B31" s="68" t="s">
        <v>24</v>
      </c>
      <c r="C31" s="39">
        <v>6.5</v>
      </c>
      <c r="D31" s="325"/>
      <c r="E31" s="39">
        <v>7</v>
      </c>
      <c r="F31" s="325"/>
      <c r="G31" s="39">
        <v>7</v>
      </c>
      <c r="H31" s="43"/>
      <c r="I31" s="43"/>
      <c r="J31" s="43"/>
      <c r="K31" s="43"/>
      <c r="L31" s="59"/>
      <c r="M31" s="147">
        <f t="shared" si="3"/>
        <v>6.833333333333333</v>
      </c>
    </row>
    <row r="32" spans="1:13" ht="24.75" customHeight="1">
      <c r="A32" s="70"/>
      <c r="B32" s="68" t="s">
        <v>25</v>
      </c>
      <c r="C32" s="327">
        <v>6</v>
      </c>
      <c r="D32" s="39"/>
      <c r="E32" s="327">
        <v>6</v>
      </c>
      <c r="F32" s="39"/>
      <c r="G32" s="327">
        <v>6</v>
      </c>
      <c r="H32" s="45"/>
      <c r="I32" s="45"/>
      <c r="J32" s="45"/>
      <c r="K32" s="45"/>
      <c r="L32" s="49"/>
      <c r="M32" s="147">
        <f t="shared" si="3"/>
        <v>6</v>
      </c>
    </row>
    <row r="33" spans="1:13" ht="24.75" customHeight="1">
      <c r="A33" s="71"/>
      <c r="B33" s="72" t="s">
        <v>26</v>
      </c>
      <c r="C33" s="39">
        <v>6.5</v>
      </c>
      <c r="D33" s="39"/>
      <c r="E33" s="39">
        <v>6</v>
      </c>
      <c r="F33" s="39"/>
      <c r="G33" s="39">
        <v>6.5</v>
      </c>
      <c r="H33" s="45"/>
      <c r="I33" s="45"/>
      <c r="J33" s="45"/>
      <c r="K33" s="45"/>
      <c r="L33" s="49"/>
      <c r="M33" s="147">
        <f t="shared" si="3"/>
        <v>6.333333333333333</v>
      </c>
    </row>
    <row r="34" spans="1:13" ht="24.75" customHeight="1" thickBot="1">
      <c r="A34" s="73" t="s">
        <v>27</v>
      </c>
      <c r="B34" s="74"/>
      <c r="C34" s="94">
        <f>(C27+C29+C30+C31+C32+C33)/6</f>
        <v>6.416666666666667</v>
      </c>
      <c r="D34" s="94"/>
      <c r="E34" s="94">
        <f>(E27+E29+E30+E31+E32+E33)/6</f>
        <v>6.333333333333333</v>
      </c>
      <c r="F34" s="94"/>
      <c r="G34" s="94">
        <f>(G27+G29+G30+G31+G32+G33)/6</f>
        <v>6.416666666666667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6.388888888888889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>
        <v>8.5</v>
      </c>
      <c r="D36" s="222">
        <f>C36*A36</f>
        <v>34</v>
      </c>
      <c r="E36" s="48">
        <f aca="true" t="shared" si="4" ref="E36:E42">C36</f>
        <v>8.5</v>
      </c>
      <c r="F36" s="222">
        <f>E36*A36</f>
        <v>34</v>
      </c>
      <c r="G36" s="48">
        <f aca="true" t="shared" si="5" ref="G36:G42">E36</f>
        <v>8.5</v>
      </c>
      <c r="H36" s="222">
        <f>G36*A36</f>
        <v>34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>
        <v>10</v>
      </c>
      <c r="D37" s="223"/>
      <c r="E37" s="48">
        <f t="shared" si="4"/>
        <v>10</v>
      </c>
      <c r="F37" s="222"/>
      <c r="G37" s="48">
        <f t="shared" si="5"/>
        <v>10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>
        <v>9</v>
      </c>
      <c r="D38" s="223"/>
      <c r="E38" s="48">
        <f t="shared" si="4"/>
        <v>9</v>
      </c>
      <c r="F38" s="222"/>
      <c r="G38" s="48">
        <f t="shared" si="5"/>
        <v>9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>
        <v>10</v>
      </c>
      <c r="D39" s="224">
        <f>(C37+C38+C39)/3*A39</f>
        <v>38.666666666666664</v>
      </c>
      <c r="E39" s="48">
        <f t="shared" si="4"/>
        <v>10</v>
      </c>
      <c r="F39" s="224">
        <f>(E37+E38+E39)/3*A39</f>
        <v>38.666666666666664</v>
      </c>
      <c r="G39" s="48">
        <f t="shared" si="5"/>
        <v>10</v>
      </c>
      <c r="H39" s="224">
        <f>(G37+G38+G39)/3*A39</f>
        <v>38.666666666666664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>
        <v>8</v>
      </c>
      <c r="D40" s="224">
        <f>C40*A40</f>
        <v>24</v>
      </c>
      <c r="E40" s="48">
        <f t="shared" si="4"/>
        <v>8</v>
      </c>
      <c r="F40" s="224">
        <f>E40*A40</f>
        <v>24</v>
      </c>
      <c r="G40" s="48">
        <f t="shared" si="5"/>
        <v>8</v>
      </c>
      <c r="H40" s="224">
        <f>G40*A40</f>
        <v>24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>
        <v>8</v>
      </c>
      <c r="D41" s="225">
        <f>C41*A41</f>
        <v>8</v>
      </c>
      <c r="E41" s="48">
        <f t="shared" si="4"/>
        <v>8</v>
      </c>
      <c r="F41" s="225">
        <f>E41*A41</f>
        <v>8</v>
      </c>
      <c r="G41" s="48">
        <f t="shared" si="5"/>
        <v>8</v>
      </c>
      <c r="H41" s="225">
        <f>G41*A41</f>
        <v>8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>
        <v>9</v>
      </c>
      <c r="D42" s="224">
        <f>C42*A42</f>
        <v>36</v>
      </c>
      <c r="E42" s="48">
        <f t="shared" si="4"/>
        <v>9</v>
      </c>
      <c r="F42" s="224">
        <f>E42*A42</f>
        <v>36</v>
      </c>
      <c r="G42" s="48">
        <f t="shared" si="5"/>
        <v>9</v>
      </c>
      <c r="H42" s="224">
        <f>G42*A42</f>
        <v>36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8.791666666666666</v>
      </c>
      <c r="D43" s="226">
        <f>SUM(D35:D42)</f>
        <v>140.66666666666666</v>
      </c>
      <c r="E43" s="96">
        <f>(F43/16)</f>
        <v>8.791666666666666</v>
      </c>
      <c r="F43" s="226">
        <f>SUM(F35:F42)</f>
        <v>140.66666666666666</v>
      </c>
      <c r="G43" s="96">
        <f>(H43/16)</f>
        <v>8.791666666666666</v>
      </c>
      <c r="H43" s="227">
        <f>SUM(H35:H42)</f>
        <v>140.66666666666666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>
        <v>164</v>
      </c>
      <c r="D44" s="48"/>
      <c r="E44" s="48">
        <f>C44</f>
        <v>164</v>
      </c>
      <c r="F44" s="48"/>
      <c r="G44" s="48">
        <f>E44</f>
        <v>164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>
        <v>175</v>
      </c>
      <c r="D45" s="50"/>
      <c r="E45" s="48">
        <f>C45</f>
        <v>175</v>
      </c>
      <c r="F45" s="50"/>
      <c r="G45" s="48">
        <f>E45</f>
        <v>175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>
        <v>188</v>
      </c>
      <c r="D46" s="50"/>
      <c r="E46" s="48">
        <f>C46</f>
        <v>188</v>
      </c>
      <c r="F46" s="50"/>
      <c r="G46" s="48">
        <f>E46</f>
        <v>188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>
        <v>22.7</v>
      </c>
      <c r="D47" s="50"/>
      <c r="E47" s="48">
        <f>C47</f>
        <v>22.7</v>
      </c>
      <c r="F47" s="50"/>
      <c r="G47" s="48">
        <f>E47</f>
        <v>22.7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A15:B15"/>
    <mergeCell ref="A2:L2"/>
    <mergeCell ref="A9:B9"/>
    <mergeCell ref="A13:B13"/>
    <mergeCell ref="A11:B11"/>
    <mergeCell ref="A12:B12"/>
    <mergeCell ref="A6:B6"/>
    <mergeCell ref="A7:B7"/>
    <mergeCell ref="F9:F10"/>
    <mergeCell ref="A8:B8"/>
    <mergeCell ref="A48:B48"/>
    <mergeCell ref="A45:B45"/>
    <mergeCell ref="A46:B46"/>
    <mergeCell ref="A47:B47"/>
    <mergeCell ref="A16:B16"/>
    <mergeCell ref="A17:B17"/>
    <mergeCell ref="A21:B21"/>
    <mergeCell ref="A22:B22"/>
    <mergeCell ref="E9:E10"/>
    <mergeCell ref="C21:C22"/>
    <mergeCell ref="D21:D22"/>
    <mergeCell ref="A14:B14"/>
    <mergeCell ref="A18:B18"/>
    <mergeCell ref="A19:B19"/>
    <mergeCell ref="A20:B20"/>
    <mergeCell ref="E21:E22"/>
    <mergeCell ref="C9:C10"/>
    <mergeCell ref="D9:D10"/>
    <mergeCell ref="H21:H22"/>
    <mergeCell ref="G3:H3"/>
    <mergeCell ref="G9:G10"/>
    <mergeCell ref="H9:H10"/>
    <mergeCell ref="F21:F22"/>
    <mergeCell ref="G21:G22"/>
    <mergeCell ref="I3:K3"/>
    <mergeCell ref="I21:I22"/>
    <mergeCell ref="J21:J22"/>
    <mergeCell ref="K21:K22"/>
    <mergeCell ref="I9:I10"/>
    <mergeCell ref="J9:J10"/>
    <mergeCell ref="K9:K10"/>
    <mergeCell ref="G27:G28"/>
    <mergeCell ref="H27:H28"/>
    <mergeCell ref="I27:I28"/>
    <mergeCell ref="J27:J28"/>
    <mergeCell ref="C27:C28"/>
    <mergeCell ref="D27:D28"/>
    <mergeCell ref="E27:E28"/>
    <mergeCell ref="F27:F28"/>
    <mergeCell ref="K27:K28"/>
    <mergeCell ref="L27:L28"/>
    <mergeCell ref="M27:M28"/>
    <mergeCell ref="L9:L10"/>
    <mergeCell ref="M9:M10"/>
    <mergeCell ref="L21:L22"/>
    <mergeCell ref="M21:M2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99" r:id="rId1"/>
  <ignoredErrors>
    <ignoredError sqref="I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SheetLayoutView="100" workbookViewId="0" topLeftCell="A20">
      <selection activeCell="G36" sqref="G36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3.25390625" style="0" customWidth="1"/>
    <col min="8" max="8" width="5.25390625" style="0" customWidth="1"/>
    <col min="9" max="9" width="10.625" style="0" customWidth="1"/>
    <col min="10" max="10" width="5.25390625" style="0" customWidth="1"/>
    <col min="11" max="11" width="9.25390625" style="0" customWidth="1"/>
    <col min="12" max="12" width="5.25390625" style="0" customWidth="1"/>
    <col min="13" max="13" width="11.25390625" style="0" bestFit="1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28"/>
    </row>
    <row r="3" spans="1:13" ht="24.75" customHeight="1">
      <c r="A3" s="134" t="s">
        <v>50</v>
      </c>
      <c r="B3" s="30" t="s">
        <v>101</v>
      </c>
      <c r="C3" s="42" t="s">
        <v>40</v>
      </c>
      <c r="D3" s="28"/>
      <c r="E3" s="135">
        <f>1!E3</f>
        <v>41067</v>
      </c>
      <c r="F3" s="32"/>
      <c r="G3" s="532" t="s">
        <v>64</v>
      </c>
      <c r="H3" s="532"/>
      <c r="I3" s="528" t="str">
        <f>seznam!F6</f>
        <v>Bálková Libuše, Železnice</v>
      </c>
      <c r="J3" s="528"/>
      <c r="K3" s="528"/>
      <c r="L3" s="28"/>
      <c r="M3" s="28"/>
    </row>
    <row r="4" spans="1:13" ht="42" customHeight="1">
      <c r="A4" s="351" t="str">
        <f>seznam!B6</f>
        <v>43/385</v>
      </c>
      <c r="B4" s="290" t="str">
        <f>seznam!C6</f>
        <v>ARISTO GRAND</v>
      </c>
      <c r="C4" s="35" t="str">
        <f>1!C4</f>
        <v>Pavel </v>
      </c>
      <c r="D4" s="283"/>
      <c r="E4" s="34" t="str">
        <f>1!E5</f>
        <v>Perníček</v>
      </c>
      <c r="F4" s="284"/>
      <c r="G4" s="35" t="str">
        <f>1!G4</f>
        <v>Luboš</v>
      </c>
      <c r="H4" s="283"/>
      <c r="I4" s="35"/>
      <c r="J4" s="283"/>
      <c r="K4" s="35"/>
      <c r="L4" s="229"/>
      <c r="M4" s="229"/>
    </row>
    <row r="5" spans="1:13" ht="46.5" customHeight="1">
      <c r="A5" s="337">
        <f>seznam!E6</f>
        <v>39962</v>
      </c>
      <c r="B5" s="416" t="str">
        <f>seznam!D6</f>
        <v>2997 Aristo Z                43/739 Čokora po 2741 Grand Step</v>
      </c>
      <c r="C5" s="38" t="str">
        <f>1!C5</f>
        <v>Sedláček</v>
      </c>
      <c r="D5" s="285"/>
      <c r="E5" s="37" t="str">
        <f>1!E5</f>
        <v>Perníček</v>
      </c>
      <c r="F5" s="286"/>
      <c r="G5" s="38" t="str">
        <f>1!G5</f>
        <v>Kozák</v>
      </c>
      <c r="H5" s="285"/>
      <c r="I5" s="38"/>
      <c r="J5" s="285"/>
      <c r="K5" s="38"/>
      <c r="L5" s="209"/>
      <c r="M5" s="209"/>
    </row>
    <row r="6" spans="1:13" ht="22.5" customHeight="1">
      <c r="A6" s="536" t="s">
        <v>3</v>
      </c>
      <c r="B6" s="536"/>
      <c r="C6" s="243">
        <v>8</v>
      </c>
      <c r="D6" s="23"/>
      <c r="E6" s="23">
        <v>8</v>
      </c>
      <c r="F6" s="23"/>
      <c r="G6" s="23">
        <v>8</v>
      </c>
      <c r="H6" s="23"/>
      <c r="I6" s="23"/>
      <c r="J6" s="23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6.583333333333333</v>
      </c>
      <c r="D7" s="98"/>
      <c r="E7" s="92">
        <f>E34</f>
        <v>7</v>
      </c>
      <c r="F7" s="98"/>
      <c r="G7" s="92">
        <f>G34</f>
        <v>6.916666666666667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8.8125</v>
      </c>
      <c r="D8" s="101"/>
      <c r="E8" s="100">
        <f t="shared" si="0"/>
        <v>8.8125</v>
      </c>
      <c r="F8" s="101"/>
      <c r="G8" s="100">
        <f t="shared" si="0"/>
        <v>8.8125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14.25" customHeight="1">
      <c r="A9" s="530" t="s">
        <v>6</v>
      </c>
      <c r="B9" s="531"/>
      <c r="C9" s="524">
        <v>5.5</v>
      </c>
      <c r="D9" s="514"/>
      <c r="E9" s="524">
        <v>7</v>
      </c>
      <c r="F9" s="514"/>
      <c r="G9" s="524">
        <v>7.5</v>
      </c>
      <c r="H9" s="514"/>
      <c r="I9" s="524"/>
      <c r="J9" s="514"/>
      <c r="K9" s="524"/>
      <c r="L9" s="526"/>
      <c r="M9" s="518">
        <f>(C9+E9+G9+I9+K9)/3</f>
        <v>6.666666666666667</v>
      </c>
    </row>
    <row r="10" spans="1:13" ht="10.5" customHeight="1">
      <c r="A10" s="51" t="s">
        <v>7</v>
      </c>
      <c r="B10" s="52"/>
      <c r="C10" s="525"/>
      <c r="D10" s="515"/>
      <c r="E10" s="525"/>
      <c r="F10" s="515"/>
      <c r="G10" s="525"/>
      <c r="H10" s="515"/>
      <c r="I10" s="525"/>
      <c r="J10" s="515"/>
      <c r="K10" s="525"/>
      <c r="L10" s="527"/>
      <c r="M10" s="519"/>
    </row>
    <row r="11" spans="1:13" ht="18.75" customHeight="1">
      <c r="A11" s="534" t="s">
        <v>9</v>
      </c>
      <c r="B11" s="535"/>
      <c r="C11" s="23">
        <v>7</v>
      </c>
      <c r="D11" s="24"/>
      <c r="E11" s="24">
        <v>7</v>
      </c>
      <c r="F11" s="24"/>
      <c r="G11" s="24">
        <v>7</v>
      </c>
      <c r="H11" s="24"/>
      <c r="I11" s="24"/>
      <c r="J11" s="24"/>
      <c r="K11" s="24"/>
      <c r="L11" s="230"/>
      <c r="M11" s="147">
        <f aca="true" t="shared" si="1" ref="M11:M19">(C11+E11+G11+I11+K11)/3</f>
        <v>7</v>
      </c>
    </row>
    <row r="12" spans="1:13" ht="18" customHeight="1">
      <c r="A12" s="534" t="s">
        <v>8</v>
      </c>
      <c r="B12" s="535"/>
      <c r="C12" s="40">
        <v>7.5</v>
      </c>
      <c r="D12" s="41"/>
      <c r="E12" s="41">
        <v>7.5</v>
      </c>
      <c r="F12" s="41"/>
      <c r="G12" s="41">
        <v>7.5</v>
      </c>
      <c r="H12" s="41"/>
      <c r="I12" s="41"/>
      <c r="J12" s="41"/>
      <c r="K12" s="41"/>
      <c r="L12" s="231"/>
      <c r="M12" s="147">
        <f t="shared" si="1"/>
        <v>7.5</v>
      </c>
    </row>
    <row r="13" spans="1:13" ht="25.5" customHeight="1">
      <c r="A13" s="533" t="s">
        <v>10</v>
      </c>
      <c r="B13" s="533"/>
      <c r="C13" s="92">
        <f>(C9+C11+C12)/3</f>
        <v>6.666666666666667</v>
      </c>
      <c r="D13" s="93"/>
      <c r="E13" s="92">
        <f>(E9+E11+E12)/3</f>
        <v>7.166666666666667</v>
      </c>
      <c r="F13" s="93"/>
      <c r="G13" s="92">
        <f>(G9+G11+G12)/3</f>
        <v>7.333333333333333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7.055555555555556</v>
      </c>
    </row>
    <row r="14" spans="1:13" ht="28.5" customHeight="1">
      <c r="A14" s="541" t="s">
        <v>90</v>
      </c>
      <c r="B14" s="541"/>
      <c r="C14" s="23">
        <v>8</v>
      </c>
      <c r="D14" s="24"/>
      <c r="E14" s="24">
        <v>7</v>
      </c>
      <c r="F14" s="24"/>
      <c r="G14" s="24">
        <v>7</v>
      </c>
      <c r="H14" s="24"/>
      <c r="I14" s="24"/>
      <c r="J14" s="24"/>
      <c r="K14" s="24"/>
      <c r="L14" s="232"/>
      <c r="M14" s="147"/>
    </row>
    <row r="15" spans="1:13" ht="28.5" customHeight="1">
      <c r="A15" s="541" t="s">
        <v>93</v>
      </c>
      <c r="B15" s="541"/>
      <c r="C15" s="23">
        <v>7</v>
      </c>
      <c r="D15" s="39"/>
      <c r="E15" s="39">
        <v>7.5</v>
      </c>
      <c r="F15" s="39"/>
      <c r="G15" s="39">
        <v>7.5</v>
      </c>
      <c r="H15" s="39"/>
      <c r="I15" s="39"/>
      <c r="J15" s="39"/>
      <c r="K15" s="39"/>
      <c r="L15" s="232"/>
      <c r="M15" s="147">
        <f t="shared" si="1"/>
        <v>7.333333333333333</v>
      </c>
    </row>
    <row r="16" spans="1:13" ht="31.5" customHeight="1">
      <c r="A16" s="541" t="s">
        <v>14</v>
      </c>
      <c r="B16" s="542"/>
      <c r="C16" s="23">
        <v>7</v>
      </c>
      <c r="D16" s="39"/>
      <c r="E16" s="39">
        <v>6.5</v>
      </c>
      <c r="F16" s="39"/>
      <c r="G16" s="39">
        <v>6.5</v>
      </c>
      <c r="H16" s="39"/>
      <c r="I16" s="39"/>
      <c r="J16" s="39"/>
      <c r="K16" s="39"/>
      <c r="L16" s="232"/>
      <c r="M16" s="147">
        <f t="shared" si="1"/>
        <v>6.666666666666667</v>
      </c>
    </row>
    <row r="17" spans="1:13" ht="24.75" customHeight="1">
      <c r="A17" s="534" t="s">
        <v>11</v>
      </c>
      <c r="B17" s="535"/>
      <c r="C17" s="23">
        <v>6.5</v>
      </c>
      <c r="D17" s="39"/>
      <c r="E17" s="39">
        <v>7.5</v>
      </c>
      <c r="F17" s="39"/>
      <c r="G17" s="39">
        <v>7.5</v>
      </c>
      <c r="H17" s="39"/>
      <c r="I17" s="39"/>
      <c r="J17" s="39"/>
      <c r="K17" s="39"/>
      <c r="L17" s="232"/>
      <c r="M17" s="147">
        <f t="shared" si="1"/>
        <v>7.166666666666667</v>
      </c>
    </row>
    <row r="18" spans="1:13" ht="28.5" customHeight="1">
      <c r="A18" s="545" t="s">
        <v>12</v>
      </c>
      <c r="B18" s="545"/>
      <c r="C18" s="23">
        <v>7</v>
      </c>
      <c r="D18" s="39"/>
      <c r="E18" s="39">
        <v>7.5</v>
      </c>
      <c r="F18" s="39"/>
      <c r="G18" s="39">
        <v>7.5</v>
      </c>
      <c r="H18" s="39"/>
      <c r="I18" s="39"/>
      <c r="J18" s="39"/>
      <c r="K18" s="39"/>
      <c r="L18" s="232"/>
      <c r="M18" s="147">
        <f t="shared" si="1"/>
        <v>7.333333333333333</v>
      </c>
    </row>
    <row r="19" spans="1:13" ht="32.25" customHeight="1">
      <c r="A19" s="533" t="s">
        <v>10</v>
      </c>
      <c r="B19" s="533"/>
      <c r="C19" s="92">
        <f>(C16+C17+C18)/3</f>
        <v>6.833333333333333</v>
      </c>
      <c r="D19" s="93"/>
      <c r="E19" s="92">
        <f>(E16+E17+E18)/3</f>
        <v>7.166666666666667</v>
      </c>
      <c r="F19" s="93"/>
      <c r="G19" s="92">
        <f>(G16+G17+G18)/3</f>
        <v>7.166666666666667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1"/>
        <v>7.055555555555556</v>
      </c>
    </row>
    <row r="20" spans="1:13" ht="36.75" customHeight="1" thickBot="1">
      <c r="A20" s="546" t="s">
        <v>13</v>
      </c>
      <c r="B20" s="547"/>
      <c r="C20" s="23">
        <v>8</v>
      </c>
      <c r="D20" s="39"/>
      <c r="E20" s="39">
        <v>8</v>
      </c>
      <c r="F20" s="39"/>
      <c r="G20" s="39">
        <v>7.5</v>
      </c>
      <c r="H20" s="39"/>
      <c r="I20" s="39"/>
      <c r="J20" s="39"/>
      <c r="K20" s="39"/>
      <c r="L20" s="232"/>
      <c r="M20" s="46"/>
    </row>
    <row r="21" spans="1:13" ht="16.5" customHeight="1" thickTop="1">
      <c r="A21" s="543" t="s">
        <v>15</v>
      </c>
      <c r="B21" s="543"/>
      <c r="C21" s="522">
        <f>(C6+C7+C8+C13+C14+C15+C19+C20)/8</f>
        <v>7.486979166666667</v>
      </c>
      <c r="D21" s="522"/>
      <c r="E21" s="522">
        <f aca="true" t="shared" si="2" ref="E21:K21">(E6+E7+E8+E13+E14+E15+E19+E20)/8</f>
        <v>7.580729166666667</v>
      </c>
      <c r="F21" s="522"/>
      <c r="G21" s="522">
        <f t="shared" si="2"/>
        <v>7.528645833333333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7.532118055555556</v>
      </c>
    </row>
    <row r="22" spans="1:13" ht="19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10.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33" customHeight="1" thickBot="1">
      <c r="A25" s="351" t="str">
        <f>A4</f>
        <v>43/385</v>
      </c>
      <c r="B25" s="291" t="str">
        <f>B4</f>
        <v>ARISTO GRAND</v>
      </c>
      <c r="C25" s="55" t="str">
        <f>C4</f>
        <v>Pavel </v>
      </c>
      <c r="D25" s="56"/>
      <c r="E25" s="55" t="str">
        <f>E4</f>
        <v>Perníček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39962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>
        <v>7.5</v>
      </c>
      <c r="D27" s="539"/>
      <c r="E27" s="514">
        <v>7.5</v>
      </c>
      <c r="F27" s="516"/>
      <c r="G27" s="514">
        <v>8</v>
      </c>
      <c r="H27" s="516"/>
      <c r="I27" s="516"/>
      <c r="J27" s="516"/>
      <c r="K27" s="516"/>
      <c r="L27" s="520"/>
      <c r="M27" s="518">
        <f>(C27+E27+G27+I27+K27)/3</f>
        <v>7.666666666666667</v>
      </c>
    </row>
    <row r="28" spans="1:13" ht="11.25" customHeight="1">
      <c r="A28" s="65"/>
      <c r="B28" s="66" t="s">
        <v>21</v>
      </c>
      <c r="C28" s="515"/>
      <c r="D28" s="540"/>
      <c r="E28" s="515"/>
      <c r="F28" s="517"/>
      <c r="G28" s="515"/>
      <c r="H28" s="517"/>
      <c r="I28" s="517"/>
      <c r="J28" s="517"/>
      <c r="K28" s="517"/>
      <c r="L28" s="521"/>
      <c r="M28" s="519"/>
    </row>
    <row r="29" spans="1:13" ht="24.75" customHeight="1">
      <c r="A29" s="67"/>
      <c r="B29" s="68" t="s">
        <v>22</v>
      </c>
      <c r="C29" s="325">
        <v>6.5</v>
      </c>
      <c r="D29" s="325"/>
      <c r="E29" s="325">
        <v>7.5</v>
      </c>
      <c r="F29" s="325"/>
      <c r="G29" s="325">
        <v>7</v>
      </c>
      <c r="H29" s="43"/>
      <c r="I29" s="43"/>
      <c r="J29" s="43"/>
      <c r="K29" s="43"/>
      <c r="L29" s="59"/>
      <c r="M29" s="147">
        <f aca="true" t="shared" si="3" ref="M29:M34">(C29+E29+G29+I29+K29)/3</f>
        <v>7</v>
      </c>
    </row>
    <row r="30" spans="1:13" ht="24.75" customHeight="1">
      <c r="A30" s="69"/>
      <c r="B30" s="68" t="s">
        <v>23</v>
      </c>
      <c r="C30" s="39">
        <v>5.5</v>
      </c>
      <c r="D30" s="39"/>
      <c r="E30" s="39">
        <v>7</v>
      </c>
      <c r="F30" s="39"/>
      <c r="G30" s="39">
        <v>6.5</v>
      </c>
      <c r="H30" s="45"/>
      <c r="I30" s="45"/>
      <c r="J30" s="45"/>
      <c r="K30" s="45"/>
      <c r="L30" s="49"/>
      <c r="M30" s="147">
        <f t="shared" si="3"/>
        <v>6.333333333333333</v>
      </c>
    </row>
    <row r="31" spans="1:13" ht="24.75" customHeight="1">
      <c r="A31" s="70"/>
      <c r="B31" s="68" t="s">
        <v>24</v>
      </c>
      <c r="C31" s="39">
        <v>7</v>
      </c>
      <c r="D31" s="325"/>
      <c r="E31" s="39">
        <v>7</v>
      </c>
      <c r="F31" s="325"/>
      <c r="G31" s="39">
        <v>7</v>
      </c>
      <c r="H31" s="43"/>
      <c r="I31" s="43"/>
      <c r="J31" s="43"/>
      <c r="K31" s="43"/>
      <c r="L31" s="59"/>
      <c r="M31" s="147">
        <f t="shared" si="3"/>
        <v>7</v>
      </c>
    </row>
    <row r="32" spans="1:13" ht="24.75" customHeight="1">
      <c r="A32" s="70"/>
      <c r="B32" s="68" t="s">
        <v>25</v>
      </c>
      <c r="C32" s="327">
        <v>6.5</v>
      </c>
      <c r="D32" s="39"/>
      <c r="E32" s="327">
        <v>6.5</v>
      </c>
      <c r="F32" s="39"/>
      <c r="G32" s="327">
        <v>6.5</v>
      </c>
      <c r="H32" s="45"/>
      <c r="I32" s="45"/>
      <c r="J32" s="45"/>
      <c r="K32" s="45"/>
      <c r="L32" s="49"/>
      <c r="M32" s="147">
        <f t="shared" si="3"/>
        <v>6.5</v>
      </c>
    </row>
    <row r="33" spans="1:13" ht="24.75" customHeight="1">
      <c r="A33" s="71"/>
      <c r="B33" s="72" t="s">
        <v>26</v>
      </c>
      <c r="C33" s="39">
        <v>6.5</v>
      </c>
      <c r="D33" s="39"/>
      <c r="E33" s="39">
        <v>6.5</v>
      </c>
      <c r="F33" s="39"/>
      <c r="G33" s="39">
        <v>6.5</v>
      </c>
      <c r="H33" s="45"/>
      <c r="I33" s="45"/>
      <c r="J33" s="45"/>
      <c r="K33" s="45"/>
      <c r="L33" s="49"/>
      <c r="M33" s="147">
        <f t="shared" si="3"/>
        <v>6.5</v>
      </c>
    </row>
    <row r="34" spans="1:13" ht="15.75" customHeight="1" thickBot="1">
      <c r="A34" s="73" t="s">
        <v>27</v>
      </c>
      <c r="B34" s="74"/>
      <c r="C34" s="94">
        <f>(C27+C29+C30+C31+C32+C33)/6</f>
        <v>6.583333333333333</v>
      </c>
      <c r="D34" s="94"/>
      <c r="E34" s="94">
        <f>(E27+E29+E30+E31+E32+E33)/6</f>
        <v>7</v>
      </c>
      <c r="F34" s="94"/>
      <c r="G34" s="94">
        <f>(G27+G29+G30+G31+G32+G33)/6</f>
        <v>6.916666666666667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6.833333333333333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>
        <v>9</v>
      </c>
      <c r="D36" s="222">
        <f>C36*A36</f>
        <v>36</v>
      </c>
      <c r="E36" s="48">
        <f aca="true" t="shared" si="4" ref="E36:E42">C36</f>
        <v>9</v>
      </c>
      <c r="F36" s="222">
        <f>E36*A36</f>
        <v>36</v>
      </c>
      <c r="G36" s="48">
        <f aca="true" t="shared" si="5" ref="G36:G42">E36</f>
        <v>9</v>
      </c>
      <c r="H36" s="222">
        <f>G36*A36</f>
        <v>36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>
        <v>9</v>
      </c>
      <c r="D37" s="223"/>
      <c r="E37" s="48">
        <f t="shared" si="4"/>
        <v>9</v>
      </c>
      <c r="F37" s="222"/>
      <c r="G37" s="48">
        <f t="shared" si="5"/>
        <v>9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>
        <v>9</v>
      </c>
      <c r="D38" s="223"/>
      <c r="E38" s="48">
        <f t="shared" si="4"/>
        <v>9</v>
      </c>
      <c r="F38" s="222"/>
      <c r="G38" s="48">
        <f t="shared" si="5"/>
        <v>9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>
        <v>9</v>
      </c>
      <c r="D39" s="224">
        <f>(C37+C38+C39)/3*A39</f>
        <v>36</v>
      </c>
      <c r="E39" s="48">
        <f t="shared" si="4"/>
        <v>9</v>
      </c>
      <c r="F39" s="224">
        <f>(E37+E38+E39)/3*A39</f>
        <v>36</v>
      </c>
      <c r="G39" s="48">
        <f t="shared" si="5"/>
        <v>9</v>
      </c>
      <c r="H39" s="224">
        <f>(G37+G38+G39)/3*A39</f>
        <v>36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>
        <v>8</v>
      </c>
      <c r="D40" s="224">
        <f>C40*A40</f>
        <v>24</v>
      </c>
      <c r="E40" s="48">
        <f t="shared" si="4"/>
        <v>8</v>
      </c>
      <c r="F40" s="224">
        <f>E40*A40</f>
        <v>24</v>
      </c>
      <c r="G40" s="48">
        <f t="shared" si="5"/>
        <v>8</v>
      </c>
      <c r="H40" s="224">
        <f>G40*A40</f>
        <v>24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>
        <v>9</v>
      </c>
      <c r="D41" s="225">
        <f>C41*A41</f>
        <v>9</v>
      </c>
      <c r="E41" s="48">
        <f t="shared" si="4"/>
        <v>9</v>
      </c>
      <c r="F41" s="225">
        <f>E41*A41</f>
        <v>9</v>
      </c>
      <c r="G41" s="48">
        <f t="shared" si="5"/>
        <v>9</v>
      </c>
      <c r="H41" s="225">
        <f>G41*A41</f>
        <v>9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>
        <v>9</v>
      </c>
      <c r="D42" s="224">
        <f>C42*A42</f>
        <v>36</v>
      </c>
      <c r="E42" s="48">
        <f t="shared" si="4"/>
        <v>9</v>
      </c>
      <c r="F42" s="224">
        <f>E42*A42</f>
        <v>36</v>
      </c>
      <c r="G42" s="48">
        <f t="shared" si="5"/>
        <v>9</v>
      </c>
      <c r="H42" s="224">
        <f>G42*A42</f>
        <v>36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8.8125</v>
      </c>
      <c r="D43" s="226">
        <f>SUM(D35:D42)</f>
        <v>141</v>
      </c>
      <c r="E43" s="96">
        <f>(F43/16)</f>
        <v>8.8125</v>
      </c>
      <c r="F43" s="226">
        <f>SUM(F35:F42)</f>
        <v>141</v>
      </c>
      <c r="G43" s="96">
        <f>(H43/16)</f>
        <v>8.8125</v>
      </c>
      <c r="H43" s="227">
        <f>SUM(H35:H42)</f>
        <v>141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>
        <v>167</v>
      </c>
      <c r="D44" s="48"/>
      <c r="E44" s="48">
        <f>C44</f>
        <v>167</v>
      </c>
      <c r="F44" s="48"/>
      <c r="G44" s="48">
        <f>E44</f>
        <v>167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>
        <v>177</v>
      </c>
      <c r="D45" s="50"/>
      <c r="E45" s="48">
        <f>C45</f>
        <v>177</v>
      </c>
      <c r="F45" s="50"/>
      <c r="G45" s="48">
        <f>E45</f>
        <v>177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>
        <v>188</v>
      </c>
      <c r="D46" s="50"/>
      <c r="E46" s="48">
        <f>C46</f>
        <v>188</v>
      </c>
      <c r="F46" s="50"/>
      <c r="G46" s="48">
        <f>E46</f>
        <v>188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>
        <v>22.1</v>
      </c>
      <c r="D47" s="50"/>
      <c r="E47" s="48">
        <f>C47</f>
        <v>22.1</v>
      </c>
      <c r="F47" s="50"/>
      <c r="G47" s="48">
        <f>E47</f>
        <v>22.1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A15:B15"/>
    <mergeCell ref="A2:L2"/>
    <mergeCell ref="A9:B9"/>
    <mergeCell ref="A13:B13"/>
    <mergeCell ref="A11:B11"/>
    <mergeCell ref="A12:B12"/>
    <mergeCell ref="A6:B6"/>
    <mergeCell ref="A7:B7"/>
    <mergeCell ref="F9:F10"/>
    <mergeCell ref="A8:B8"/>
    <mergeCell ref="A48:B48"/>
    <mergeCell ref="A45:B45"/>
    <mergeCell ref="A46:B46"/>
    <mergeCell ref="A47:B47"/>
    <mergeCell ref="A16:B16"/>
    <mergeCell ref="A17:B17"/>
    <mergeCell ref="A21:B21"/>
    <mergeCell ref="A22:B22"/>
    <mergeCell ref="E9:E10"/>
    <mergeCell ref="C21:C22"/>
    <mergeCell ref="D21:D22"/>
    <mergeCell ref="A14:B14"/>
    <mergeCell ref="A18:B18"/>
    <mergeCell ref="A19:B19"/>
    <mergeCell ref="A20:B20"/>
    <mergeCell ref="E21:E22"/>
    <mergeCell ref="C9:C10"/>
    <mergeCell ref="D9:D10"/>
    <mergeCell ref="H21:H22"/>
    <mergeCell ref="G3:H3"/>
    <mergeCell ref="G9:G10"/>
    <mergeCell ref="H9:H10"/>
    <mergeCell ref="F21:F22"/>
    <mergeCell ref="G21:G22"/>
    <mergeCell ref="I3:K3"/>
    <mergeCell ref="I21:I22"/>
    <mergeCell ref="J21:J22"/>
    <mergeCell ref="K21:K22"/>
    <mergeCell ref="I9:I10"/>
    <mergeCell ref="J9:J10"/>
    <mergeCell ref="K9:K10"/>
    <mergeCell ref="G27:G28"/>
    <mergeCell ref="H27:H28"/>
    <mergeCell ref="I27:I28"/>
    <mergeCell ref="J27:J28"/>
    <mergeCell ref="C27:C28"/>
    <mergeCell ref="D27:D28"/>
    <mergeCell ref="E27:E28"/>
    <mergeCell ref="F27:F28"/>
    <mergeCell ref="K27:K28"/>
    <mergeCell ref="L27:L28"/>
    <mergeCell ref="M27:M28"/>
    <mergeCell ref="L9:L10"/>
    <mergeCell ref="M9:M10"/>
    <mergeCell ref="L21:L22"/>
    <mergeCell ref="M21:M2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8"/>
  <sheetViews>
    <sheetView showGridLines="0" view="pageBreakPreview" zoomScaleSheetLayoutView="100" zoomScalePageLayoutView="0" workbookViewId="0" topLeftCell="A19">
      <selection activeCell="G34" sqref="G34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11.375" style="0" customWidth="1"/>
    <col min="4" max="4" width="5.25390625" style="0" customWidth="1"/>
    <col min="5" max="5" width="9.25390625" style="0" customWidth="1"/>
    <col min="6" max="6" width="5.25390625" style="0" customWidth="1"/>
    <col min="7" max="7" width="11.375" style="0" customWidth="1"/>
    <col min="8" max="8" width="5.25390625" style="0" customWidth="1"/>
    <col min="9" max="9" width="10.625" style="0" customWidth="1"/>
    <col min="10" max="10" width="5.25390625" style="0" customWidth="1"/>
    <col min="11" max="11" width="9.25390625" style="0" customWidth="1"/>
    <col min="12" max="12" width="5.125" style="0" customWidth="1"/>
    <col min="13" max="13" width="11.25390625" style="0" bestFit="1" customWidth="1"/>
  </cols>
  <sheetData>
    <row r="2" spans="1:12" ht="25.5" customHeight="1">
      <c r="A2" s="555" t="s">
        <v>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1" ht="24.75" customHeight="1">
      <c r="A3" s="27" t="s">
        <v>50</v>
      </c>
      <c r="B3" s="30" t="s">
        <v>101</v>
      </c>
      <c r="C3" t="s">
        <v>40</v>
      </c>
      <c r="E3" s="135">
        <f>1!E3</f>
        <v>41067</v>
      </c>
      <c r="F3" s="14"/>
      <c r="G3" s="556" t="s">
        <v>64</v>
      </c>
      <c r="H3" s="556"/>
      <c r="I3" s="528" t="str">
        <f>seznam!F7</f>
        <v>ZH Písek</v>
      </c>
      <c r="J3" s="528"/>
      <c r="K3" s="528"/>
    </row>
    <row r="4" spans="1:13" ht="27.75" customHeight="1">
      <c r="A4" s="351" t="str">
        <f>seznam!B7</f>
        <v>17/895</v>
      </c>
      <c r="B4" s="272" t="str">
        <f>seznam!C7</f>
        <v>CERISTO</v>
      </c>
      <c r="C4" s="35" t="str">
        <f>1!C4</f>
        <v>Pavel </v>
      </c>
      <c r="D4" s="229"/>
      <c r="E4" s="34" t="str">
        <f>1!E4</f>
        <v>Miloslav</v>
      </c>
      <c r="F4" s="229"/>
      <c r="G4" s="35" t="str">
        <f>1!G4</f>
        <v>Luboš</v>
      </c>
      <c r="H4" s="229"/>
      <c r="I4" s="35"/>
      <c r="J4" s="229"/>
      <c r="K4" s="35"/>
      <c r="L4" s="229"/>
      <c r="M4" s="229"/>
    </row>
    <row r="5" spans="1:13" ht="42.75" customHeight="1">
      <c r="A5" s="346">
        <f>seznam!E7</f>
        <v>39942</v>
      </c>
      <c r="B5" s="416" t="str">
        <f>seznam!D7</f>
        <v>2997 Aristo Z               17/576 Charta po 814 Catango Z</v>
      </c>
      <c r="C5" s="38" t="str">
        <f>1!C5</f>
        <v>Sedláček</v>
      </c>
      <c r="D5" s="209"/>
      <c r="E5" s="37" t="str">
        <f>1!E5</f>
        <v>Perníček</v>
      </c>
      <c r="F5" s="209"/>
      <c r="G5" s="38" t="str">
        <f>1!G5</f>
        <v>Kozák</v>
      </c>
      <c r="H5" s="209"/>
      <c r="I5" s="38"/>
      <c r="J5" s="209"/>
      <c r="K5" s="38"/>
      <c r="L5" s="209"/>
      <c r="M5" s="209"/>
    </row>
    <row r="6" spans="1:13" ht="22.5" customHeight="1">
      <c r="A6" s="536" t="s">
        <v>3</v>
      </c>
      <c r="B6" s="536"/>
      <c r="C6" s="243">
        <v>8.5</v>
      </c>
      <c r="D6" s="244"/>
      <c r="E6" s="23">
        <v>8</v>
      </c>
      <c r="F6" s="244"/>
      <c r="G6" s="23">
        <v>8</v>
      </c>
      <c r="H6" s="244"/>
      <c r="I6" s="23"/>
      <c r="J6" s="244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6.916666666666667</v>
      </c>
      <c r="D7" s="98"/>
      <c r="E7" s="92">
        <f>E34</f>
        <v>7</v>
      </c>
      <c r="F7" s="98"/>
      <c r="G7" s="92">
        <f>G34</f>
        <v>7.416666666666667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9.229166666666666</v>
      </c>
      <c r="D8" s="101"/>
      <c r="E8" s="100">
        <f t="shared" si="0"/>
        <v>9.229166666666666</v>
      </c>
      <c r="F8" s="101"/>
      <c r="G8" s="100">
        <f t="shared" si="0"/>
        <v>9.229166666666666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>
        <v>8</v>
      </c>
      <c r="D9" s="526"/>
      <c r="E9" s="524">
        <v>8</v>
      </c>
      <c r="F9" s="526"/>
      <c r="G9" s="524">
        <v>7.5</v>
      </c>
      <c r="H9" s="526"/>
      <c r="I9" s="524"/>
      <c r="J9" s="526"/>
      <c r="K9" s="524"/>
      <c r="L9" s="526"/>
      <c r="M9" s="518">
        <f>(C9+E9+G9+I9+K9)/3</f>
        <v>7.833333333333333</v>
      </c>
    </row>
    <row r="10" spans="1:13" ht="14.25" customHeight="1">
      <c r="A10" s="51" t="s">
        <v>7</v>
      </c>
      <c r="B10" s="52"/>
      <c r="C10" s="525"/>
      <c r="D10" s="527"/>
      <c r="E10" s="525"/>
      <c r="F10" s="527"/>
      <c r="G10" s="525"/>
      <c r="H10" s="527"/>
      <c r="I10" s="525"/>
      <c r="J10" s="527"/>
      <c r="K10" s="525"/>
      <c r="L10" s="527"/>
      <c r="M10" s="519"/>
    </row>
    <row r="11" spans="1:13" ht="15.75" customHeight="1">
      <c r="A11" s="534" t="s">
        <v>9</v>
      </c>
      <c r="B11" s="535"/>
      <c r="C11" s="23">
        <v>7</v>
      </c>
      <c r="D11" s="230"/>
      <c r="E11" s="24">
        <v>7</v>
      </c>
      <c r="F11" s="230"/>
      <c r="G11" s="24">
        <v>7</v>
      </c>
      <c r="H11" s="230"/>
      <c r="I11" s="24"/>
      <c r="J11" s="230"/>
      <c r="K11" s="24"/>
      <c r="L11" s="230"/>
      <c r="M11" s="147">
        <f aca="true" t="shared" si="1" ref="M11:M18">(C11+E11+G11+I11+K11)/3</f>
        <v>7</v>
      </c>
    </row>
    <row r="12" spans="1:13" ht="18" customHeight="1">
      <c r="A12" s="534" t="s">
        <v>8</v>
      </c>
      <c r="B12" s="535"/>
      <c r="C12" s="40">
        <v>7.5</v>
      </c>
      <c r="D12" s="231"/>
      <c r="E12" s="41">
        <v>8</v>
      </c>
      <c r="F12" s="231"/>
      <c r="G12" s="41">
        <v>7.5</v>
      </c>
      <c r="H12" s="231"/>
      <c r="I12" s="41"/>
      <c r="J12" s="231"/>
      <c r="K12" s="41"/>
      <c r="L12" s="231"/>
      <c r="M12" s="147">
        <f t="shared" si="1"/>
        <v>7.666666666666667</v>
      </c>
    </row>
    <row r="13" spans="1:13" ht="25.5" customHeight="1">
      <c r="A13" s="533" t="s">
        <v>10</v>
      </c>
      <c r="B13" s="533"/>
      <c r="C13" s="92">
        <f>(C9+C11+C12)/3</f>
        <v>7.5</v>
      </c>
      <c r="D13" s="93"/>
      <c r="E13" s="92">
        <f>(E9+E11+E12)/3</f>
        <v>7.666666666666667</v>
      </c>
      <c r="F13" s="93"/>
      <c r="G13" s="92">
        <f>(G9+G11+G12)/3</f>
        <v>7.333333333333333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7.5</v>
      </c>
    </row>
    <row r="14" spans="1:13" ht="28.5" customHeight="1">
      <c r="A14" s="541" t="s">
        <v>90</v>
      </c>
      <c r="B14" s="541"/>
      <c r="C14" s="23">
        <v>9</v>
      </c>
      <c r="D14" s="230"/>
      <c r="E14" s="24">
        <v>9</v>
      </c>
      <c r="F14" s="230"/>
      <c r="G14" s="24">
        <v>9</v>
      </c>
      <c r="H14" s="230"/>
      <c r="I14" s="24"/>
      <c r="J14" s="230"/>
      <c r="K14" s="24"/>
      <c r="L14" s="232"/>
      <c r="M14" s="147"/>
    </row>
    <row r="15" spans="1:13" ht="28.5" customHeight="1">
      <c r="A15" s="541" t="s">
        <v>91</v>
      </c>
      <c r="B15" s="541"/>
      <c r="C15" s="23">
        <v>8.5</v>
      </c>
      <c r="D15" s="232"/>
      <c r="E15" s="39">
        <v>9.5</v>
      </c>
      <c r="F15" s="232"/>
      <c r="G15" s="39">
        <v>8.5</v>
      </c>
      <c r="H15" s="232"/>
      <c r="I15" s="39"/>
      <c r="J15" s="232"/>
      <c r="K15" s="39"/>
      <c r="L15" s="232"/>
      <c r="M15" s="147">
        <f t="shared" si="1"/>
        <v>8.833333333333334</v>
      </c>
    </row>
    <row r="16" spans="1:13" ht="31.5" customHeight="1">
      <c r="A16" s="541" t="s">
        <v>14</v>
      </c>
      <c r="B16" s="542"/>
      <c r="C16" s="23">
        <v>8.5</v>
      </c>
      <c r="D16" s="232"/>
      <c r="E16" s="39">
        <v>8.5</v>
      </c>
      <c r="F16" s="232"/>
      <c r="G16" s="39">
        <v>8</v>
      </c>
      <c r="H16" s="232"/>
      <c r="I16" s="39"/>
      <c r="J16" s="232"/>
      <c r="K16" s="39"/>
      <c r="L16" s="232"/>
      <c r="M16" s="147">
        <f t="shared" si="1"/>
        <v>8.333333333333334</v>
      </c>
    </row>
    <row r="17" spans="1:13" ht="24.75" customHeight="1">
      <c r="A17" s="534" t="s">
        <v>11</v>
      </c>
      <c r="B17" s="535"/>
      <c r="C17" s="23">
        <v>8</v>
      </c>
      <c r="D17" s="232"/>
      <c r="E17" s="39">
        <v>7.5</v>
      </c>
      <c r="F17" s="232"/>
      <c r="G17" s="39">
        <v>8.5</v>
      </c>
      <c r="H17" s="232"/>
      <c r="I17" s="39"/>
      <c r="J17" s="232"/>
      <c r="K17" s="39"/>
      <c r="L17" s="232"/>
      <c r="M17" s="147">
        <f t="shared" si="1"/>
        <v>8</v>
      </c>
    </row>
    <row r="18" spans="1:13" ht="28.5" customHeight="1">
      <c r="A18" s="545" t="s">
        <v>12</v>
      </c>
      <c r="B18" s="545"/>
      <c r="C18" s="23">
        <v>8.5</v>
      </c>
      <c r="D18" s="232"/>
      <c r="E18" s="39">
        <v>9.5</v>
      </c>
      <c r="F18" s="232"/>
      <c r="G18" s="39">
        <v>9</v>
      </c>
      <c r="H18" s="232"/>
      <c r="I18" s="39"/>
      <c r="J18" s="232"/>
      <c r="K18" s="39"/>
      <c r="L18" s="232"/>
      <c r="M18" s="147">
        <f t="shared" si="1"/>
        <v>9</v>
      </c>
    </row>
    <row r="19" spans="1:13" ht="32.25" customHeight="1">
      <c r="A19" s="533" t="s">
        <v>10</v>
      </c>
      <c r="B19" s="533"/>
      <c r="C19" s="92">
        <f>(C16+C17+C18)/3</f>
        <v>8.333333333333334</v>
      </c>
      <c r="D19" s="93"/>
      <c r="E19" s="92">
        <f>(E16+E17+E18)/3</f>
        <v>8.5</v>
      </c>
      <c r="F19" s="93"/>
      <c r="G19" s="92">
        <f>(G16+G17+G18)/3</f>
        <v>8.5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>(C19+E19+G19+I19+K19)/3</f>
        <v>8.444444444444445</v>
      </c>
    </row>
    <row r="20" spans="1:13" ht="36.75" customHeight="1" thickBot="1">
      <c r="A20" s="546" t="s">
        <v>13</v>
      </c>
      <c r="B20" s="547"/>
      <c r="C20" s="23">
        <v>9</v>
      </c>
      <c r="D20" s="232"/>
      <c r="E20" s="428">
        <v>9</v>
      </c>
      <c r="F20" s="232"/>
      <c r="G20" s="39">
        <v>8.5</v>
      </c>
      <c r="H20" s="232"/>
      <c r="I20" s="39"/>
      <c r="J20" s="232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8.372395833333334</v>
      </c>
      <c r="D21" s="522"/>
      <c r="E21" s="522">
        <f aca="true" t="shared" si="2" ref="E21:K21">(E6+E7+E8+E13+E14+E15+E19+E20)/8</f>
        <v>8.486979166666666</v>
      </c>
      <c r="F21" s="522"/>
      <c r="G21" s="522">
        <f t="shared" si="2"/>
        <v>8.309895833333334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8.389756944444445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13.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351" t="str">
        <f>A4</f>
        <v>17/895</v>
      </c>
      <c r="B25" s="54" t="str">
        <f>B4</f>
        <v>CERISTO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39942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>
        <v>8</v>
      </c>
      <c r="D27" s="557"/>
      <c r="E27" s="514">
        <v>7.5</v>
      </c>
      <c r="F27" s="520"/>
      <c r="G27" s="514">
        <v>8.5</v>
      </c>
      <c r="H27" s="520"/>
      <c r="I27" s="516"/>
      <c r="J27" s="520"/>
      <c r="K27" s="516"/>
      <c r="L27" s="520"/>
      <c r="M27" s="518">
        <f>(C27+E27+G27+I27+K27)/3</f>
        <v>8</v>
      </c>
    </row>
    <row r="28" spans="1:13" ht="11.25" customHeight="1">
      <c r="A28" s="65"/>
      <c r="B28" s="66" t="s">
        <v>21</v>
      </c>
      <c r="C28" s="515"/>
      <c r="D28" s="558"/>
      <c r="E28" s="515"/>
      <c r="F28" s="521"/>
      <c r="G28" s="515"/>
      <c r="H28" s="521"/>
      <c r="I28" s="517"/>
      <c r="J28" s="521"/>
      <c r="K28" s="517"/>
      <c r="L28" s="521"/>
      <c r="M28" s="519"/>
    </row>
    <row r="29" spans="1:13" ht="24.75" customHeight="1">
      <c r="A29" s="67"/>
      <c r="B29" s="68" t="s">
        <v>22</v>
      </c>
      <c r="C29" s="325">
        <v>8</v>
      </c>
      <c r="D29" s="326"/>
      <c r="E29" s="325">
        <v>7.5</v>
      </c>
      <c r="F29" s="326"/>
      <c r="G29" s="325">
        <v>8</v>
      </c>
      <c r="H29" s="59"/>
      <c r="I29" s="43"/>
      <c r="J29" s="59"/>
      <c r="K29" s="43"/>
      <c r="L29" s="59"/>
      <c r="M29" s="147">
        <f aca="true" t="shared" si="3" ref="M29:M34">(C29+E29+G29+I29+K29)/3</f>
        <v>7.833333333333333</v>
      </c>
    </row>
    <row r="30" spans="1:13" ht="24.75" customHeight="1">
      <c r="A30" s="69"/>
      <c r="B30" s="68" t="s">
        <v>23</v>
      </c>
      <c r="C30" s="39">
        <v>6</v>
      </c>
      <c r="D30" s="232"/>
      <c r="E30" s="39">
        <v>7</v>
      </c>
      <c r="F30" s="232"/>
      <c r="G30" s="39">
        <v>7</v>
      </c>
      <c r="H30" s="49"/>
      <c r="I30" s="45"/>
      <c r="J30" s="49"/>
      <c r="K30" s="45"/>
      <c r="L30" s="49"/>
      <c r="M30" s="147">
        <f t="shared" si="3"/>
        <v>6.666666666666667</v>
      </c>
    </row>
    <row r="31" spans="1:13" ht="24.75" customHeight="1">
      <c r="A31" s="70"/>
      <c r="B31" s="68" t="s">
        <v>24</v>
      </c>
      <c r="C31" s="39">
        <v>6.5</v>
      </c>
      <c r="D31" s="326"/>
      <c r="E31" s="39">
        <v>6.5</v>
      </c>
      <c r="F31" s="326"/>
      <c r="G31" s="39">
        <v>7</v>
      </c>
      <c r="H31" s="59"/>
      <c r="I31" s="43"/>
      <c r="J31" s="59"/>
      <c r="K31" s="43"/>
      <c r="L31" s="59"/>
      <c r="M31" s="147">
        <f t="shared" si="3"/>
        <v>6.666666666666667</v>
      </c>
    </row>
    <row r="32" spans="1:13" ht="24.75" customHeight="1">
      <c r="A32" s="70"/>
      <c r="B32" s="68" t="s">
        <v>25</v>
      </c>
      <c r="C32" s="327">
        <v>7</v>
      </c>
      <c r="D32" s="232"/>
      <c r="E32" s="327">
        <v>6.5</v>
      </c>
      <c r="F32" s="232"/>
      <c r="G32" s="327">
        <v>7</v>
      </c>
      <c r="H32" s="49"/>
      <c r="I32" s="45"/>
      <c r="J32" s="49"/>
      <c r="K32" s="45"/>
      <c r="L32" s="49"/>
      <c r="M32" s="147">
        <f t="shared" si="3"/>
        <v>6.833333333333333</v>
      </c>
    </row>
    <row r="33" spans="1:13" ht="24.75" customHeight="1">
      <c r="A33" s="71"/>
      <c r="B33" s="72" t="s">
        <v>26</v>
      </c>
      <c r="C33" s="39">
        <v>6</v>
      </c>
      <c r="D33" s="232"/>
      <c r="E33" s="39">
        <v>7</v>
      </c>
      <c r="F33" s="232"/>
      <c r="G33" s="39">
        <v>7</v>
      </c>
      <c r="H33" s="49"/>
      <c r="I33" s="45"/>
      <c r="J33" s="49"/>
      <c r="K33" s="45"/>
      <c r="L33" s="49"/>
      <c r="M33" s="147">
        <f t="shared" si="3"/>
        <v>6.666666666666667</v>
      </c>
    </row>
    <row r="34" spans="1:13" ht="24.75" customHeight="1" thickBot="1">
      <c r="A34" s="73" t="s">
        <v>27</v>
      </c>
      <c r="B34" s="74"/>
      <c r="C34" s="94">
        <f>(C27+C29+C30+C31+C32+C33)/6</f>
        <v>6.916666666666667</v>
      </c>
      <c r="D34" s="94"/>
      <c r="E34" s="94">
        <f>(E27+E29+E30+E31+E32+E33)/6</f>
        <v>7</v>
      </c>
      <c r="F34" s="94"/>
      <c r="G34" s="94">
        <f>(G27+G29+G30+G31+G32+G33)/6</f>
        <v>7.416666666666667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7.111111111111112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>
        <v>8</v>
      </c>
      <c r="D36" s="222">
        <f>C36*A36</f>
        <v>32</v>
      </c>
      <c r="E36" s="48">
        <f aca="true" t="shared" si="4" ref="E36:E42">C36</f>
        <v>8</v>
      </c>
      <c r="F36" s="222">
        <f>E36*A36</f>
        <v>32</v>
      </c>
      <c r="G36" s="48">
        <f aca="true" t="shared" si="5" ref="G36:G42">E36</f>
        <v>8</v>
      </c>
      <c r="H36" s="222">
        <f>G36*A36</f>
        <v>32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>
        <v>10</v>
      </c>
      <c r="D37" s="223"/>
      <c r="E37" s="48">
        <f t="shared" si="4"/>
        <v>10</v>
      </c>
      <c r="F37" s="222"/>
      <c r="G37" s="48">
        <f t="shared" si="5"/>
        <v>10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>
        <v>9</v>
      </c>
      <c r="D38" s="223"/>
      <c r="E38" s="48">
        <f t="shared" si="4"/>
        <v>9</v>
      </c>
      <c r="F38" s="222"/>
      <c r="G38" s="48">
        <f t="shared" si="5"/>
        <v>9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>
        <v>10</v>
      </c>
      <c r="D39" s="224">
        <f>(C37+C38+C39)/3*A39</f>
        <v>38.666666666666664</v>
      </c>
      <c r="E39" s="48">
        <f t="shared" si="4"/>
        <v>10</v>
      </c>
      <c r="F39" s="224">
        <f>(E37+E38+E39)/3*A39</f>
        <v>38.666666666666664</v>
      </c>
      <c r="G39" s="48">
        <f t="shared" si="5"/>
        <v>10</v>
      </c>
      <c r="H39" s="224">
        <f>(G37+G38+G39)/3*A39</f>
        <v>38.666666666666664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>
        <v>9</v>
      </c>
      <c r="D40" s="224">
        <f>C40*A40</f>
        <v>27</v>
      </c>
      <c r="E40" s="48">
        <f t="shared" si="4"/>
        <v>9</v>
      </c>
      <c r="F40" s="224">
        <f>E40*A40</f>
        <v>27</v>
      </c>
      <c r="G40" s="48">
        <f t="shared" si="5"/>
        <v>9</v>
      </c>
      <c r="H40" s="224">
        <f>G40*A40</f>
        <v>27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>
        <v>10</v>
      </c>
      <c r="D41" s="225">
        <f>C41*A41</f>
        <v>10</v>
      </c>
      <c r="E41" s="48">
        <f t="shared" si="4"/>
        <v>10</v>
      </c>
      <c r="F41" s="225">
        <f>E41*A41</f>
        <v>10</v>
      </c>
      <c r="G41" s="48">
        <f t="shared" si="5"/>
        <v>10</v>
      </c>
      <c r="H41" s="225">
        <f>G41*A41</f>
        <v>10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1.75" customHeight="1">
      <c r="A42" s="86">
        <v>4</v>
      </c>
      <c r="B42" s="80" t="s">
        <v>35</v>
      </c>
      <c r="C42" s="239">
        <v>10</v>
      </c>
      <c r="D42" s="224">
        <f>C42*A42</f>
        <v>40</v>
      </c>
      <c r="E42" s="48">
        <f t="shared" si="4"/>
        <v>10</v>
      </c>
      <c r="F42" s="224">
        <f>E42*A42</f>
        <v>40</v>
      </c>
      <c r="G42" s="48">
        <f t="shared" si="5"/>
        <v>10</v>
      </c>
      <c r="H42" s="224">
        <f>G42*A42</f>
        <v>40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9.229166666666666</v>
      </c>
      <c r="D43" s="226">
        <f>SUM(D35:D42)</f>
        <v>147.66666666666666</v>
      </c>
      <c r="E43" s="96">
        <f>(F43/16)</f>
        <v>9.229166666666666</v>
      </c>
      <c r="F43" s="226">
        <f>SUM(F35:F42)</f>
        <v>147.66666666666666</v>
      </c>
      <c r="G43" s="96">
        <f>(H43/16)</f>
        <v>9.229166666666666</v>
      </c>
      <c r="H43" s="227">
        <f>SUM(H35:H42)</f>
        <v>147.66666666666666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>
        <v>162</v>
      </c>
      <c r="D44" s="48"/>
      <c r="E44" s="48">
        <f>C44</f>
        <v>162</v>
      </c>
      <c r="F44" s="48"/>
      <c r="G44" s="48">
        <f>E44</f>
        <v>162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>
        <v>171</v>
      </c>
      <c r="D45" s="50"/>
      <c r="E45" s="48">
        <f>C45</f>
        <v>171</v>
      </c>
      <c r="F45" s="50"/>
      <c r="G45" s="48">
        <f>E45</f>
        <v>171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>
        <v>186</v>
      </c>
      <c r="D46" s="50"/>
      <c r="E46" s="48">
        <f>C46</f>
        <v>186</v>
      </c>
      <c r="F46" s="50"/>
      <c r="G46" s="48">
        <f>E46</f>
        <v>186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>
        <v>21.5</v>
      </c>
      <c r="D47" s="50"/>
      <c r="E47" s="48">
        <f>C47</f>
        <v>21.5</v>
      </c>
      <c r="F47" s="50"/>
      <c r="G47" s="48">
        <f>E47</f>
        <v>21.5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A20:B20"/>
    <mergeCell ref="K21:K22"/>
    <mergeCell ref="L21:L22"/>
    <mergeCell ref="E21:E22"/>
    <mergeCell ref="F21:F22"/>
    <mergeCell ref="G21:G22"/>
    <mergeCell ref="H21:H22"/>
    <mergeCell ref="J21:J22"/>
    <mergeCell ref="I21:I22"/>
    <mergeCell ref="A8:B8"/>
    <mergeCell ref="A15:B15"/>
    <mergeCell ref="A16:B16"/>
    <mergeCell ref="A17:B17"/>
    <mergeCell ref="A18:B18"/>
    <mergeCell ref="A19:B19"/>
    <mergeCell ref="A13:B13"/>
    <mergeCell ref="A11:B11"/>
    <mergeCell ref="A12:B12"/>
    <mergeCell ref="A48:B48"/>
    <mergeCell ref="A45:B45"/>
    <mergeCell ref="A46:B46"/>
    <mergeCell ref="A47:B47"/>
    <mergeCell ref="C21:C22"/>
    <mergeCell ref="D21:D22"/>
    <mergeCell ref="C27:C28"/>
    <mergeCell ref="D27:D28"/>
    <mergeCell ref="A6:B6"/>
    <mergeCell ref="A7:B7"/>
    <mergeCell ref="A21:B21"/>
    <mergeCell ref="A22:B22"/>
    <mergeCell ref="A14:B14"/>
    <mergeCell ref="G3:H3"/>
    <mergeCell ref="C9:C10"/>
    <mergeCell ref="D9:D10"/>
    <mergeCell ref="E9:E10"/>
    <mergeCell ref="F9:F10"/>
    <mergeCell ref="G9:G10"/>
    <mergeCell ref="I3:K3"/>
    <mergeCell ref="A2:L2"/>
    <mergeCell ref="A9:B9"/>
    <mergeCell ref="G27:G28"/>
    <mergeCell ref="H27:H28"/>
    <mergeCell ref="I27:I28"/>
    <mergeCell ref="J27:J28"/>
    <mergeCell ref="H9:H10"/>
    <mergeCell ref="I9:I10"/>
    <mergeCell ref="E27:E28"/>
    <mergeCell ref="F27:F28"/>
    <mergeCell ref="K27:K28"/>
    <mergeCell ref="L27:L28"/>
    <mergeCell ref="M27:M28"/>
    <mergeCell ref="L9:L10"/>
    <mergeCell ref="M9:M10"/>
    <mergeCell ref="M21:M22"/>
    <mergeCell ref="J9:J10"/>
    <mergeCell ref="K9:K1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8"/>
  <sheetViews>
    <sheetView showGridLines="0" view="pageBreakPreview" zoomScaleSheetLayoutView="100" zoomScalePageLayoutView="0" workbookViewId="0" topLeftCell="A19">
      <selection activeCell="G34" sqref="G34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25390625" style="0" customWidth="1"/>
    <col min="7" max="7" width="10.875" style="0" customWidth="1"/>
    <col min="8" max="8" width="5.25390625" style="0" customWidth="1"/>
    <col min="9" max="9" width="10.625" style="0" customWidth="1"/>
    <col min="10" max="10" width="5.25390625" style="0" customWidth="1"/>
    <col min="11" max="11" width="9.25390625" style="0" customWidth="1"/>
    <col min="12" max="12" width="5.25390625" style="0" customWidth="1"/>
    <col min="13" max="13" width="12.375" style="0" customWidth="1"/>
  </cols>
  <sheetData>
    <row r="2" spans="1:12" ht="25.5" customHeight="1">
      <c r="A2" s="555" t="s">
        <v>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1" ht="19.5" customHeight="1">
      <c r="A3" s="27" t="s">
        <v>50</v>
      </c>
      <c r="B3" s="30" t="s">
        <v>101</v>
      </c>
      <c r="C3" t="s">
        <v>40</v>
      </c>
      <c r="E3" s="135">
        <f>1!E3</f>
        <v>41067</v>
      </c>
      <c r="F3" s="14"/>
      <c r="G3" s="556" t="s">
        <v>64</v>
      </c>
      <c r="H3" s="556"/>
      <c r="I3" s="528" t="str">
        <f>seznam!F8</f>
        <v>Ing. Dušan Vantroba</v>
      </c>
      <c r="J3" s="528"/>
      <c r="K3" s="528"/>
    </row>
    <row r="4" spans="1:13" ht="42.75" customHeight="1">
      <c r="A4" s="351" t="str">
        <f>seznam!B8</f>
        <v>9/290 </v>
      </c>
      <c r="B4" s="272" t="str">
        <f>seznam!C8</f>
        <v>CRESCENDO V</v>
      </c>
      <c r="C4" s="35" t="str">
        <f>1!C4</f>
        <v>Pavel </v>
      </c>
      <c r="D4" s="229"/>
      <c r="E4" s="34" t="str">
        <f>1!E4</f>
        <v>Miloslav</v>
      </c>
      <c r="F4" s="229"/>
      <c r="G4" s="35" t="str">
        <f>1!G4</f>
        <v>Luboš</v>
      </c>
      <c r="H4" s="229"/>
      <c r="I4" s="35"/>
      <c r="J4" s="229"/>
      <c r="K4" s="35"/>
      <c r="L4" s="229"/>
      <c r="M4" s="229"/>
    </row>
    <row r="5" spans="1:13" ht="45" customHeight="1">
      <c r="A5" s="346">
        <f>seznam!E8</f>
        <v>39955</v>
      </c>
      <c r="B5" s="417" t="str">
        <f>seznam!D8</f>
        <v>1085 Cascavello          Habibi po3538 Larson</v>
      </c>
      <c r="C5" s="38" t="str">
        <f>1!C5</f>
        <v>Sedláček</v>
      </c>
      <c r="D5" s="209"/>
      <c r="E5" s="37" t="str">
        <f>1!E5</f>
        <v>Perníček</v>
      </c>
      <c r="F5" s="209"/>
      <c r="G5" s="38" t="str">
        <f>1!G5</f>
        <v>Kozák</v>
      </c>
      <c r="H5" s="209"/>
      <c r="I5" s="38"/>
      <c r="J5" s="209"/>
      <c r="K5" s="38"/>
      <c r="L5" s="209"/>
      <c r="M5" s="209"/>
    </row>
    <row r="6" spans="1:13" ht="22.5" customHeight="1">
      <c r="A6" s="536" t="s">
        <v>3</v>
      </c>
      <c r="B6" s="536"/>
      <c r="C6" s="243">
        <v>8</v>
      </c>
      <c r="D6" s="244"/>
      <c r="E6" s="23">
        <v>6.5</v>
      </c>
      <c r="F6" s="244"/>
      <c r="G6" s="23">
        <v>7</v>
      </c>
      <c r="H6" s="244"/>
      <c r="I6" s="23"/>
      <c r="J6" s="244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6.666666666666667</v>
      </c>
      <c r="D7" s="98"/>
      <c r="E7" s="92">
        <f>E34</f>
        <v>6.333333333333333</v>
      </c>
      <c r="F7" s="98"/>
      <c r="G7" s="92">
        <f>G34</f>
        <v>6.833333333333333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9</v>
      </c>
      <c r="D8" s="101"/>
      <c r="E8" s="100">
        <f t="shared" si="0"/>
        <v>9</v>
      </c>
      <c r="F8" s="101"/>
      <c r="G8" s="100">
        <f t="shared" si="0"/>
        <v>9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>
        <v>7</v>
      </c>
      <c r="D9" s="526"/>
      <c r="E9" s="524">
        <v>7.5</v>
      </c>
      <c r="F9" s="526"/>
      <c r="G9" s="524">
        <v>7</v>
      </c>
      <c r="H9" s="526"/>
      <c r="I9" s="524"/>
      <c r="J9" s="526"/>
      <c r="K9" s="524"/>
      <c r="L9" s="526"/>
      <c r="M9" s="518">
        <f>(C9+E9+G9+I9+K9)/3</f>
        <v>7.166666666666667</v>
      </c>
    </row>
    <row r="10" spans="1:13" ht="14.25" customHeight="1">
      <c r="A10" s="51" t="s">
        <v>7</v>
      </c>
      <c r="B10" s="52"/>
      <c r="C10" s="525"/>
      <c r="D10" s="527"/>
      <c r="E10" s="525"/>
      <c r="F10" s="527"/>
      <c r="G10" s="525"/>
      <c r="H10" s="527"/>
      <c r="I10" s="525"/>
      <c r="J10" s="527"/>
      <c r="K10" s="525"/>
      <c r="L10" s="527"/>
      <c r="M10" s="519"/>
    </row>
    <row r="11" spans="1:13" ht="15.75" customHeight="1">
      <c r="A11" s="534" t="s">
        <v>9</v>
      </c>
      <c r="B11" s="535"/>
      <c r="C11" s="23">
        <v>8.5</v>
      </c>
      <c r="D11" s="230"/>
      <c r="E11" s="24">
        <v>7</v>
      </c>
      <c r="F11" s="230"/>
      <c r="G11" s="24">
        <v>7.5</v>
      </c>
      <c r="H11" s="230"/>
      <c r="I11" s="24"/>
      <c r="J11" s="230"/>
      <c r="K11" s="24"/>
      <c r="L11" s="230"/>
      <c r="M11" s="147">
        <f aca="true" t="shared" si="1" ref="M11:M19">(C11+E11+G11+I11+K11)/3</f>
        <v>7.666666666666667</v>
      </c>
    </row>
    <row r="12" spans="1:13" ht="18" customHeight="1">
      <c r="A12" s="534" t="s">
        <v>8</v>
      </c>
      <c r="B12" s="535"/>
      <c r="C12" s="40">
        <v>7.5</v>
      </c>
      <c r="D12" s="231"/>
      <c r="E12" s="41">
        <v>7.5</v>
      </c>
      <c r="F12" s="231"/>
      <c r="G12" s="41">
        <v>7.5</v>
      </c>
      <c r="H12" s="231"/>
      <c r="I12" s="41"/>
      <c r="J12" s="231"/>
      <c r="K12" s="41"/>
      <c r="L12" s="231"/>
      <c r="M12" s="147">
        <f t="shared" si="1"/>
        <v>7.5</v>
      </c>
    </row>
    <row r="13" spans="1:13" ht="25.5" customHeight="1">
      <c r="A13" s="533" t="s">
        <v>10</v>
      </c>
      <c r="B13" s="533"/>
      <c r="C13" s="92">
        <f>(C9+C11+C12)/3</f>
        <v>7.666666666666667</v>
      </c>
      <c r="D13" s="93"/>
      <c r="E13" s="92">
        <f>(E9+E11+E12)/3</f>
        <v>7.333333333333333</v>
      </c>
      <c r="F13" s="93"/>
      <c r="G13" s="92">
        <f>(G9+G11+G12)/3</f>
        <v>7.333333333333333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7.444444444444444</v>
      </c>
    </row>
    <row r="14" spans="1:13" ht="28.5" customHeight="1">
      <c r="A14" s="541" t="s">
        <v>90</v>
      </c>
      <c r="B14" s="541"/>
      <c r="C14" s="23">
        <v>8</v>
      </c>
      <c r="D14" s="230"/>
      <c r="E14" s="24">
        <v>7.5</v>
      </c>
      <c r="F14" s="230"/>
      <c r="G14" s="24">
        <v>8</v>
      </c>
      <c r="H14" s="230"/>
      <c r="I14" s="24"/>
      <c r="J14" s="230"/>
      <c r="K14" s="24"/>
      <c r="L14" s="232"/>
      <c r="M14" s="147"/>
    </row>
    <row r="15" spans="1:13" ht="28.5" customHeight="1">
      <c r="A15" s="541" t="s">
        <v>91</v>
      </c>
      <c r="B15" s="541"/>
      <c r="C15" s="23">
        <v>7</v>
      </c>
      <c r="D15" s="232"/>
      <c r="E15" s="39">
        <v>7</v>
      </c>
      <c r="F15" s="232"/>
      <c r="G15" s="39">
        <v>7.5</v>
      </c>
      <c r="H15" s="232"/>
      <c r="I15" s="39"/>
      <c r="J15" s="232"/>
      <c r="K15" s="39"/>
      <c r="L15" s="232"/>
      <c r="M15" s="147">
        <f t="shared" si="1"/>
        <v>7.166666666666667</v>
      </c>
    </row>
    <row r="16" spans="1:13" ht="31.5" customHeight="1">
      <c r="A16" s="541" t="s">
        <v>14</v>
      </c>
      <c r="B16" s="542"/>
      <c r="C16" s="23">
        <v>6.5</v>
      </c>
      <c r="D16" s="232"/>
      <c r="E16" s="39">
        <v>5.5</v>
      </c>
      <c r="F16" s="232"/>
      <c r="G16" s="39">
        <v>6</v>
      </c>
      <c r="H16" s="232"/>
      <c r="I16" s="39"/>
      <c r="J16" s="232"/>
      <c r="K16" s="39"/>
      <c r="L16" s="232"/>
      <c r="M16" s="147">
        <f t="shared" si="1"/>
        <v>6</v>
      </c>
    </row>
    <row r="17" spans="1:13" ht="24.75" customHeight="1">
      <c r="A17" s="534" t="s">
        <v>11</v>
      </c>
      <c r="B17" s="535"/>
      <c r="C17" s="23">
        <v>7</v>
      </c>
      <c r="D17" s="232"/>
      <c r="E17" s="39">
        <v>7</v>
      </c>
      <c r="F17" s="232"/>
      <c r="G17" s="39">
        <v>7.5</v>
      </c>
      <c r="H17" s="232"/>
      <c r="I17" s="39"/>
      <c r="J17" s="232"/>
      <c r="K17" s="39"/>
      <c r="L17" s="232"/>
      <c r="M17" s="147">
        <f t="shared" si="1"/>
        <v>7.166666666666667</v>
      </c>
    </row>
    <row r="18" spans="1:13" ht="28.5" customHeight="1">
      <c r="A18" s="545" t="s">
        <v>12</v>
      </c>
      <c r="B18" s="545"/>
      <c r="C18" s="23">
        <v>7.5</v>
      </c>
      <c r="D18" s="232"/>
      <c r="E18" s="39">
        <v>7.5</v>
      </c>
      <c r="F18" s="232"/>
      <c r="G18" s="39">
        <v>7.5</v>
      </c>
      <c r="H18" s="232"/>
      <c r="I18" s="39"/>
      <c r="J18" s="232"/>
      <c r="K18" s="39"/>
      <c r="L18" s="232"/>
      <c r="M18" s="147">
        <f t="shared" si="1"/>
        <v>7.5</v>
      </c>
    </row>
    <row r="19" spans="1:13" ht="32.25" customHeight="1">
      <c r="A19" s="533" t="s">
        <v>10</v>
      </c>
      <c r="B19" s="533"/>
      <c r="C19" s="92">
        <f>(C16+C17+C18)/3</f>
        <v>7</v>
      </c>
      <c r="D19" s="93"/>
      <c r="E19" s="92">
        <f>(E16+E17+E18)/3</f>
        <v>6.666666666666667</v>
      </c>
      <c r="F19" s="93"/>
      <c r="G19" s="92">
        <f>(G16+G17+G18)/3</f>
        <v>7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1"/>
        <v>6.888888888888889</v>
      </c>
    </row>
    <row r="20" spans="1:13" ht="36.75" customHeight="1" thickBot="1">
      <c r="A20" s="546" t="s">
        <v>13</v>
      </c>
      <c r="B20" s="547"/>
      <c r="C20" s="23">
        <v>8</v>
      </c>
      <c r="D20" s="232"/>
      <c r="E20" s="39">
        <v>8</v>
      </c>
      <c r="F20" s="232"/>
      <c r="G20" s="39">
        <v>8</v>
      </c>
      <c r="H20" s="232"/>
      <c r="I20" s="39"/>
      <c r="J20" s="232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7.666666666666667</v>
      </c>
      <c r="D21" s="522"/>
      <c r="E21" s="522">
        <f aca="true" t="shared" si="2" ref="E21:K21">(E6+E7+E8+E13+E14+E15+E19+E20)/8</f>
        <v>7.291666666666666</v>
      </c>
      <c r="F21" s="522"/>
      <c r="G21" s="522">
        <f t="shared" si="2"/>
        <v>7.583333333333333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7.513888888888888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9.7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351" t="str">
        <f>A4</f>
        <v>9/290 </v>
      </c>
      <c r="B25" s="54" t="str">
        <f>B4</f>
        <v>CRESCENDO V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39955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>
        <v>7.5</v>
      </c>
      <c r="D27" s="557"/>
      <c r="E27" s="514">
        <v>7</v>
      </c>
      <c r="F27" s="520"/>
      <c r="G27" s="514">
        <v>7</v>
      </c>
      <c r="H27" s="520"/>
      <c r="I27" s="516"/>
      <c r="J27" s="520"/>
      <c r="K27" s="516"/>
      <c r="L27" s="520"/>
      <c r="M27" s="518">
        <f>(C27+E27+G27+I27+K27)/3</f>
        <v>7.166666666666667</v>
      </c>
    </row>
    <row r="28" spans="1:13" ht="11.25" customHeight="1">
      <c r="A28" s="65"/>
      <c r="B28" s="66" t="s">
        <v>21</v>
      </c>
      <c r="C28" s="515"/>
      <c r="D28" s="558"/>
      <c r="E28" s="515"/>
      <c r="F28" s="521"/>
      <c r="G28" s="515"/>
      <c r="H28" s="521"/>
      <c r="I28" s="517"/>
      <c r="J28" s="521"/>
      <c r="K28" s="517"/>
      <c r="L28" s="521"/>
      <c r="M28" s="519"/>
    </row>
    <row r="29" spans="1:13" ht="24.75" customHeight="1">
      <c r="A29" s="67"/>
      <c r="B29" s="68" t="s">
        <v>22</v>
      </c>
      <c r="C29" s="325">
        <v>8</v>
      </c>
      <c r="D29" s="326"/>
      <c r="E29" s="325">
        <v>6</v>
      </c>
      <c r="F29" s="326"/>
      <c r="G29" s="325">
        <v>7.5</v>
      </c>
      <c r="H29" s="59"/>
      <c r="I29" s="43"/>
      <c r="J29" s="59"/>
      <c r="K29" s="43"/>
      <c r="L29" s="59"/>
      <c r="M29" s="147">
        <f aca="true" t="shared" si="3" ref="M29:M34">(C29+E29+G29+I29+K29)/3</f>
        <v>7.166666666666667</v>
      </c>
    </row>
    <row r="30" spans="1:13" ht="24.75" customHeight="1">
      <c r="A30" s="69"/>
      <c r="B30" s="68" t="s">
        <v>23</v>
      </c>
      <c r="C30" s="39">
        <v>6</v>
      </c>
      <c r="D30" s="232"/>
      <c r="E30" s="39">
        <v>6</v>
      </c>
      <c r="F30" s="232"/>
      <c r="G30" s="39">
        <v>6.5</v>
      </c>
      <c r="H30" s="49"/>
      <c r="I30" s="45"/>
      <c r="J30" s="49"/>
      <c r="K30" s="45"/>
      <c r="L30" s="49"/>
      <c r="M30" s="147">
        <f t="shared" si="3"/>
        <v>6.166666666666667</v>
      </c>
    </row>
    <row r="31" spans="1:13" ht="24.75" customHeight="1">
      <c r="A31" s="70"/>
      <c r="B31" s="68" t="s">
        <v>24</v>
      </c>
      <c r="C31" s="39">
        <v>6.5</v>
      </c>
      <c r="D31" s="326"/>
      <c r="E31" s="39">
        <v>6.5</v>
      </c>
      <c r="F31" s="326"/>
      <c r="G31" s="39">
        <v>7</v>
      </c>
      <c r="H31" s="59"/>
      <c r="I31" s="43"/>
      <c r="J31" s="59"/>
      <c r="K31" s="43"/>
      <c r="L31" s="59"/>
      <c r="M31" s="147">
        <f t="shared" si="3"/>
        <v>6.666666666666667</v>
      </c>
    </row>
    <row r="32" spans="1:13" ht="24.75" customHeight="1">
      <c r="A32" s="70"/>
      <c r="B32" s="68" t="s">
        <v>25</v>
      </c>
      <c r="C32" s="327">
        <v>6</v>
      </c>
      <c r="D32" s="232"/>
      <c r="E32" s="327">
        <v>6</v>
      </c>
      <c r="F32" s="232"/>
      <c r="G32" s="327">
        <v>6.5</v>
      </c>
      <c r="H32" s="49"/>
      <c r="I32" s="45"/>
      <c r="J32" s="49"/>
      <c r="K32" s="45"/>
      <c r="L32" s="49"/>
      <c r="M32" s="147">
        <f t="shared" si="3"/>
        <v>6.166666666666667</v>
      </c>
    </row>
    <row r="33" spans="1:13" ht="24.75" customHeight="1">
      <c r="A33" s="71"/>
      <c r="B33" s="72" t="s">
        <v>26</v>
      </c>
      <c r="C33" s="39">
        <v>6</v>
      </c>
      <c r="D33" s="232"/>
      <c r="E33" s="39">
        <v>6.5</v>
      </c>
      <c r="F33" s="232"/>
      <c r="G33" s="39">
        <v>6.5</v>
      </c>
      <c r="H33" s="49"/>
      <c r="I33" s="45"/>
      <c r="J33" s="49"/>
      <c r="K33" s="45"/>
      <c r="L33" s="49"/>
      <c r="M33" s="147">
        <f t="shared" si="3"/>
        <v>6.333333333333333</v>
      </c>
    </row>
    <row r="34" spans="1:13" ht="24.75" customHeight="1" thickBot="1">
      <c r="A34" s="73" t="s">
        <v>27</v>
      </c>
      <c r="B34" s="74"/>
      <c r="C34" s="94">
        <f>(C27+C29+C30+C31+C32+C33)/6</f>
        <v>6.666666666666667</v>
      </c>
      <c r="D34" s="94"/>
      <c r="E34" s="94">
        <f>(E27+E29+E30+E31+E32+E33)/6</f>
        <v>6.333333333333333</v>
      </c>
      <c r="F34" s="94"/>
      <c r="G34" s="94">
        <f>(G27+G29+G30+G31+G32+G33)/6</f>
        <v>6.833333333333333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6.611111111111111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>
        <v>9</v>
      </c>
      <c r="D36" s="222">
        <f>C36*A36</f>
        <v>36</v>
      </c>
      <c r="E36" s="48">
        <f aca="true" t="shared" si="4" ref="E36:E42">C36</f>
        <v>9</v>
      </c>
      <c r="F36" s="222">
        <f>E36*A36</f>
        <v>36</v>
      </c>
      <c r="G36" s="48">
        <f aca="true" t="shared" si="5" ref="G36:G42">E36</f>
        <v>9</v>
      </c>
      <c r="H36" s="222">
        <f>G36*A36</f>
        <v>36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>
        <v>10</v>
      </c>
      <c r="D37" s="223"/>
      <c r="E37" s="48">
        <f t="shared" si="4"/>
        <v>10</v>
      </c>
      <c r="F37" s="222"/>
      <c r="G37" s="48">
        <f t="shared" si="5"/>
        <v>10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>
        <v>10</v>
      </c>
      <c r="D38" s="223"/>
      <c r="E38" s="48">
        <f t="shared" si="4"/>
        <v>10</v>
      </c>
      <c r="F38" s="222"/>
      <c r="G38" s="48">
        <f t="shared" si="5"/>
        <v>10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>
        <v>10</v>
      </c>
      <c r="D39" s="224">
        <f>(C37+C38+C39)/3*A39</f>
        <v>40</v>
      </c>
      <c r="E39" s="48">
        <f t="shared" si="4"/>
        <v>10</v>
      </c>
      <c r="F39" s="224">
        <f>(E37+E38+E39)/3*A39</f>
        <v>40</v>
      </c>
      <c r="G39" s="48">
        <f t="shared" si="5"/>
        <v>10</v>
      </c>
      <c r="H39" s="224">
        <f>(G37+G38+G39)/3*A39</f>
        <v>40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>
        <v>8</v>
      </c>
      <c r="D40" s="224">
        <f>C40*A40</f>
        <v>24</v>
      </c>
      <c r="E40" s="48">
        <f t="shared" si="4"/>
        <v>8</v>
      </c>
      <c r="F40" s="224">
        <f>E40*A40</f>
        <v>24</v>
      </c>
      <c r="G40" s="48">
        <f t="shared" si="5"/>
        <v>8</v>
      </c>
      <c r="H40" s="224">
        <f>G40*A40</f>
        <v>24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>
        <v>8</v>
      </c>
      <c r="D41" s="225">
        <f>C41*A41</f>
        <v>8</v>
      </c>
      <c r="E41" s="48">
        <f t="shared" si="4"/>
        <v>8</v>
      </c>
      <c r="F41" s="225">
        <f>E41*A41</f>
        <v>8</v>
      </c>
      <c r="G41" s="48">
        <f t="shared" si="5"/>
        <v>8</v>
      </c>
      <c r="H41" s="225">
        <f>G41*A41</f>
        <v>8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>
        <v>9</v>
      </c>
      <c r="D42" s="224">
        <f>C42*A42</f>
        <v>36</v>
      </c>
      <c r="E42" s="48">
        <f t="shared" si="4"/>
        <v>9</v>
      </c>
      <c r="F42" s="224">
        <f>E42*A42</f>
        <v>36</v>
      </c>
      <c r="G42" s="48">
        <f t="shared" si="5"/>
        <v>9</v>
      </c>
      <c r="H42" s="224">
        <f>G42*A42</f>
        <v>36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9</v>
      </c>
      <c r="D43" s="226">
        <f>SUM(D35:D42)</f>
        <v>144</v>
      </c>
      <c r="E43" s="96">
        <f>(F43/16)</f>
        <v>9</v>
      </c>
      <c r="F43" s="226">
        <f>SUM(F35:F42)</f>
        <v>144</v>
      </c>
      <c r="G43" s="96">
        <f>(H43/16)</f>
        <v>9</v>
      </c>
      <c r="H43" s="227">
        <f>SUM(H35:H42)</f>
        <v>144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>
        <v>164</v>
      </c>
      <c r="D44" s="48"/>
      <c r="E44" s="48">
        <f>C44</f>
        <v>164</v>
      </c>
      <c r="F44" s="48"/>
      <c r="G44" s="48">
        <f>E44</f>
        <v>164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>
        <v>171</v>
      </c>
      <c r="D45" s="50"/>
      <c r="E45" s="48">
        <f>C45</f>
        <v>171</v>
      </c>
      <c r="F45" s="50"/>
      <c r="G45" s="48">
        <f>E45</f>
        <v>171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>
        <v>181</v>
      </c>
      <c r="D46" s="50"/>
      <c r="E46" s="48">
        <f>C46</f>
        <v>181</v>
      </c>
      <c r="F46" s="50"/>
      <c r="G46" s="48">
        <f>E46</f>
        <v>181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>
        <v>20.2</v>
      </c>
      <c r="D47" s="50"/>
      <c r="E47" s="48">
        <f>C47</f>
        <v>20.2</v>
      </c>
      <c r="F47" s="50"/>
      <c r="G47" s="48">
        <f>E47</f>
        <v>20.2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A15:B15"/>
    <mergeCell ref="A2:L2"/>
    <mergeCell ref="A9:B9"/>
    <mergeCell ref="A13:B13"/>
    <mergeCell ref="A11:B11"/>
    <mergeCell ref="A12:B12"/>
    <mergeCell ref="A6:B6"/>
    <mergeCell ref="A7:B7"/>
    <mergeCell ref="F9:F10"/>
    <mergeCell ref="A8:B8"/>
    <mergeCell ref="A48:B48"/>
    <mergeCell ref="A45:B45"/>
    <mergeCell ref="A46:B46"/>
    <mergeCell ref="A47:B47"/>
    <mergeCell ref="A16:B16"/>
    <mergeCell ref="A17:B17"/>
    <mergeCell ref="A21:B21"/>
    <mergeCell ref="A22:B22"/>
    <mergeCell ref="E9:E10"/>
    <mergeCell ref="C21:C22"/>
    <mergeCell ref="D21:D22"/>
    <mergeCell ref="A14:B14"/>
    <mergeCell ref="A18:B18"/>
    <mergeCell ref="A19:B19"/>
    <mergeCell ref="A20:B20"/>
    <mergeCell ref="E21:E22"/>
    <mergeCell ref="C9:C10"/>
    <mergeCell ref="D9:D10"/>
    <mergeCell ref="H21:H22"/>
    <mergeCell ref="G3:H3"/>
    <mergeCell ref="G9:G10"/>
    <mergeCell ref="H9:H10"/>
    <mergeCell ref="F21:F22"/>
    <mergeCell ref="G21:G22"/>
    <mergeCell ref="I3:K3"/>
    <mergeCell ref="I21:I22"/>
    <mergeCell ref="J21:J22"/>
    <mergeCell ref="K21:K22"/>
    <mergeCell ref="I9:I10"/>
    <mergeCell ref="J9:J10"/>
    <mergeCell ref="K9:K10"/>
    <mergeCell ref="G27:G28"/>
    <mergeCell ref="H27:H28"/>
    <mergeCell ref="I27:I28"/>
    <mergeCell ref="J27:J28"/>
    <mergeCell ref="C27:C28"/>
    <mergeCell ref="D27:D28"/>
    <mergeCell ref="E27:E28"/>
    <mergeCell ref="F27:F28"/>
    <mergeCell ref="K27:K28"/>
    <mergeCell ref="L27:L28"/>
    <mergeCell ref="M27:M28"/>
    <mergeCell ref="L9:L10"/>
    <mergeCell ref="M9:M10"/>
    <mergeCell ref="L21:L22"/>
    <mergeCell ref="M21:M2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8"/>
  <sheetViews>
    <sheetView showGridLines="0" view="pageBreakPreview" zoomScaleSheetLayoutView="100" zoomScalePageLayoutView="0" workbookViewId="0" topLeftCell="A13">
      <selection activeCell="G34" sqref="G34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10.25390625" style="0" bestFit="1" customWidth="1"/>
    <col min="4" max="4" width="5.25390625" style="0" customWidth="1"/>
    <col min="5" max="5" width="9.25390625" style="0" customWidth="1"/>
    <col min="6" max="6" width="5.125" style="0" customWidth="1"/>
    <col min="7" max="7" width="11.125" style="0" customWidth="1"/>
    <col min="8" max="8" width="5.25390625" style="0" customWidth="1"/>
    <col min="9" max="9" width="10.625" style="0" customWidth="1"/>
    <col min="10" max="10" width="5.25390625" style="0" customWidth="1"/>
    <col min="11" max="11" width="10.375" style="0" customWidth="1"/>
    <col min="12" max="12" width="5.125" style="0" customWidth="1"/>
    <col min="13" max="13" width="11.125" style="0" customWidth="1"/>
  </cols>
  <sheetData>
    <row r="2" spans="1:12" ht="25.5" customHeight="1">
      <c r="A2" s="555" t="s">
        <v>86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1" ht="24.75" customHeight="1">
      <c r="A3" s="27" t="s">
        <v>50</v>
      </c>
      <c r="B3" s="30" t="s">
        <v>101</v>
      </c>
      <c r="C3" t="s">
        <v>40</v>
      </c>
      <c r="E3" s="135">
        <f>1!E3</f>
        <v>41067</v>
      </c>
      <c r="F3" s="14"/>
      <c r="G3" s="556" t="s">
        <v>64</v>
      </c>
      <c r="H3" s="556"/>
      <c r="I3" s="528" t="str">
        <f>seznam!F9</f>
        <v>Mgr. Lenka Krušinová</v>
      </c>
      <c r="J3" s="528"/>
      <c r="K3" s="528"/>
    </row>
    <row r="4" spans="1:13" ht="22.5" customHeight="1">
      <c r="A4" s="351" t="str">
        <f>seznam!B9</f>
        <v>11/502</v>
      </c>
      <c r="B4" s="272" t="str">
        <f>seznam!C9</f>
        <v>PALLIARDI</v>
      </c>
      <c r="C4" s="35" t="str">
        <f>1!C4</f>
        <v>Pavel </v>
      </c>
      <c r="D4" s="229"/>
      <c r="E4" s="34" t="str">
        <f>1!E4</f>
        <v>Miloslav</v>
      </c>
      <c r="F4" s="229"/>
      <c r="G4" s="35" t="str">
        <f>1!G4</f>
        <v>Luboš</v>
      </c>
      <c r="H4" s="229"/>
      <c r="I4" s="35"/>
      <c r="J4" s="229"/>
      <c r="K4" s="35"/>
      <c r="L4" s="229"/>
      <c r="M4" s="229"/>
    </row>
    <row r="5" spans="1:13" ht="45" customHeight="1">
      <c r="A5" s="346">
        <f>seznam!E9</f>
        <v>39871</v>
      </c>
      <c r="B5" s="417" t="str">
        <f>seznam!D9</f>
        <v>2736 Lantaan              Pampa (PD-8) po Pedro</v>
      </c>
      <c r="C5" s="38" t="str">
        <f>1!C5</f>
        <v>Sedláček</v>
      </c>
      <c r="D5" s="209"/>
      <c r="E5" s="37" t="str">
        <f>1!E5</f>
        <v>Perníček</v>
      </c>
      <c r="F5" s="209"/>
      <c r="G5" s="38" t="str">
        <f>1!G5</f>
        <v>Kozák</v>
      </c>
      <c r="H5" s="209"/>
      <c r="I5" s="38"/>
      <c r="J5" s="209"/>
      <c r="K5" s="38"/>
      <c r="L5" s="209"/>
      <c r="M5" s="209"/>
    </row>
    <row r="6" spans="1:13" ht="22.5" customHeight="1">
      <c r="A6" s="536" t="s">
        <v>3</v>
      </c>
      <c r="B6" s="536"/>
      <c r="C6" s="243">
        <v>6.5</v>
      </c>
      <c r="D6" s="244"/>
      <c r="E6" s="23">
        <v>7</v>
      </c>
      <c r="F6" s="244"/>
      <c r="G6" s="23">
        <v>7</v>
      </c>
      <c r="H6" s="244"/>
      <c r="I6" s="23"/>
      <c r="J6" s="244"/>
      <c r="K6" s="23"/>
      <c r="L6" s="232"/>
      <c r="M6" s="46"/>
    </row>
    <row r="7" spans="1:13" ht="21" customHeight="1">
      <c r="A7" s="536" t="s">
        <v>4</v>
      </c>
      <c r="B7" s="536"/>
      <c r="C7" s="92">
        <f>C34</f>
        <v>6.333333333333333</v>
      </c>
      <c r="D7" s="98"/>
      <c r="E7" s="92">
        <f>E34</f>
        <v>6.583333333333333</v>
      </c>
      <c r="F7" s="98"/>
      <c r="G7" s="92">
        <f>G34</f>
        <v>6.666666666666667</v>
      </c>
      <c r="H7" s="98"/>
      <c r="I7" s="92">
        <f>I34</f>
        <v>0</v>
      </c>
      <c r="J7" s="98"/>
      <c r="K7" s="92">
        <f>K34</f>
        <v>0</v>
      </c>
      <c r="L7" s="99"/>
      <c r="M7" s="46"/>
    </row>
    <row r="8" spans="1:13" ht="21" customHeight="1">
      <c r="A8" s="536" t="s">
        <v>5</v>
      </c>
      <c r="B8" s="536"/>
      <c r="C8" s="100">
        <f aca="true" t="shared" si="0" ref="C8:K8">C43</f>
        <v>7.875</v>
      </c>
      <c r="D8" s="101"/>
      <c r="E8" s="100">
        <f t="shared" si="0"/>
        <v>7.875</v>
      </c>
      <c r="F8" s="101"/>
      <c r="G8" s="100">
        <f t="shared" si="0"/>
        <v>7.875</v>
      </c>
      <c r="H8" s="101"/>
      <c r="I8" s="100">
        <f t="shared" si="0"/>
        <v>0</v>
      </c>
      <c r="J8" s="101"/>
      <c r="K8" s="100">
        <f t="shared" si="0"/>
        <v>0</v>
      </c>
      <c r="L8" s="102"/>
      <c r="M8" s="46"/>
    </row>
    <row r="9" spans="1:13" ht="21" customHeight="1">
      <c r="A9" s="530" t="s">
        <v>6</v>
      </c>
      <c r="B9" s="531"/>
      <c r="C9" s="524">
        <v>5.5</v>
      </c>
      <c r="D9" s="526"/>
      <c r="E9" s="524">
        <v>8</v>
      </c>
      <c r="F9" s="526"/>
      <c r="G9" s="524">
        <v>7.5</v>
      </c>
      <c r="H9" s="526"/>
      <c r="I9" s="524"/>
      <c r="J9" s="526"/>
      <c r="K9" s="524"/>
      <c r="L9" s="526"/>
      <c r="M9" s="518">
        <f>(C9+E9+G9+I9+K9)/3</f>
        <v>7</v>
      </c>
    </row>
    <row r="10" spans="1:13" ht="14.25" customHeight="1">
      <c r="A10" s="51" t="s">
        <v>7</v>
      </c>
      <c r="B10" s="52"/>
      <c r="C10" s="525"/>
      <c r="D10" s="527"/>
      <c r="E10" s="525"/>
      <c r="F10" s="527"/>
      <c r="G10" s="525"/>
      <c r="H10" s="527"/>
      <c r="I10" s="525"/>
      <c r="J10" s="527"/>
      <c r="K10" s="525"/>
      <c r="L10" s="527"/>
      <c r="M10" s="519"/>
    </row>
    <row r="11" spans="1:13" ht="15.75" customHeight="1">
      <c r="A11" s="534" t="s">
        <v>9</v>
      </c>
      <c r="B11" s="535"/>
      <c r="C11" s="23">
        <v>7</v>
      </c>
      <c r="D11" s="230"/>
      <c r="E11" s="24">
        <v>7.5</v>
      </c>
      <c r="F11" s="230"/>
      <c r="G11" s="24">
        <v>7</v>
      </c>
      <c r="H11" s="230"/>
      <c r="I11" s="24"/>
      <c r="J11" s="230"/>
      <c r="K11" s="24"/>
      <c r="L11" s="230"/>
      <c r="M11" s="147">
        <f aca="true" t="shared" si="1" ref="M11:M19">(C11+E11+G11+I11+K11)/3</f>
        <v>7.166666666666667</v>
      </c>
    </row>
    <row r="12" spans="1:13" ht="18" customHeight="1">
      <c r="A12" s="534" t="s">
        <v>8</v>
      </c>
      <c r="B12" s="535"/>
      <c r="C12" s="40">
        <v>7.5</v>
      </c>
      <c r="D12" s="231"/>
      <c r="E12" s="41">
        <v>7.5</v>
      </c>
      <c r="F12" s="231"/>
      <c r="G12" s="41">
        <v>7.5</v>
      </c>
      <c r="H12" s="231"/>
      <c r="I12" s="41"/>
      <c r="J12" s="231"/>
      <c r="K12" s="41"/>
      <c r="L12" s="231"/>
      <c r="M12" s="147">
        <f t="shared" si="1"/>
        <v>7.5</v>
      </c>
    </row>
    <row r="13" spans="1:13" ht="25.5" customHeight="1">
      <c r="A13" s="533" t="s">
        <v>10</v>
      </c>
      <c r="B13" s="533"/>
      <c r="C13" s="92">
        <f>(C9+C11+C12)/3</f>
        <v>6.666666666666667</v>
      </c>
      <c r="D13" s="93"/>
      <c r="E13" s="92">
        <f>(E9+E11+E12)/3</f>
        <v>7.666666666666667</v>
      </c>
      <c r="F13" s="93"/>
      <c r="G13" s="92">
        <f>(G9+G11+G12)/3</f>
        <v>7.333333333333333</v>
      </c>
      <c r="H13" s="93"/>
      <c r="I13" s="92">
        <f>(I9+I11+I12)/3</f>
        <v>0</v>
      </c>
      <c r="J13" s="93"/>
      <c r="K13" s="92">
        <f>(K9+K11+K12)/3</f>
        <v>0</v>
      </c>
      <c r="L13" s="93"/>
      <c r="M13" s="92">
        <f t="shared" si="1"/>
        <v>7.222222222222222</v>
      </c>
    </row>
    <row r="14" spans="1:13" ht="28.5" customHeight="1">
      <c r="A14" s="541" t="s">
        <v>90</v>
      </c>
      <c r="B14" s="541"/>
      <c r="C14" s="23">
        <v>8.5</v>
      </c>
      <c r="D14" s="230"/>
      <c r="E14" s="24">
        <v>7.5</v>
      </c>
      <c r="F14" s="230"/>
      <c r="G14" s="24">
        <v>7</v>
      </c>
      <c r="H14" s="230"/>
      <c r="I14" s="24"/>
      <c r="J14" s="230"/>
      <c r="K14" s="24"/>
      <c r="L14" s="232"/>
      <c r="M14" s="147"/>
    </row>
    <row r="15" spans="1:13" ht="28.5" customHeight="1">
      <c r="A15" s="541" t="s">
        <v>91</v>
      </c>
      <c r="B15" s="541"/>
      <c r="C15" s="23">
        <v>6.5</v>
      </c>
      <c r="D15" s="232"/>
      <c r="E15" s="39">
        <v>7</v>
      </c>
      <c r="F15" s="232"/>
      <c r="G15" s="39">
        <v>7</v>
      </c>
      <c r="H15" s="232"/>
      <c r="I15" s="39"/>
      <c r="J15" s="232"/>
      <c r="K15" s="39"/>
      <c r="L15" s="232"/>
      <c r="M15" s="147">
        <f t="shared" si="1"/>
        <v>6.833333333333333</v>
      </c>
    </row>
    <row r="16" spans="1:13" ht="31.5" customHeight="1">
      <c r="A16" s="541" t="s">
        <v>14</v>
      </c>
      <c r="B16" s="542"/>
      <c r="C16" s="23">
        <v>7</v>
      </c>
      <c r="D16" s="232"/>
      <c r="E16" s="39">
        <v>6</v>
      </c>
      <c r="F16" s="232"/>
      <c r="G16" s="39">
        <v>6.5</v>
      </c>
      <c r="H16" s="232"/>
      <c r="I16" s="39"/>
      <c r="J16" s="232"/>
      <c r="K16" s="39"/>
      <c r="L16" s="232"/>
      <c r="M16" s="147">
        <f t="shared" si="1"/>
        <v>6.5</v>
      </c>
    </row>
    <row r="17" spans="1:13" ht="24.75" customHeight="1">
      <c r="A17" s="534" t="s">
        <v>11</v>
      </c>
      <c r="B17" s="535"/>
      <c r="C17" s="23">
        <v>6</v>
      </c>
      <c r="D17" s="232"/>
      <c r="E17" s="39">
        <v>7</v>
      </c>
      <c r="F17" s="232"/>
      <c r="G17" s="39">
        <v>7</v>
      </c>
      <c r="H17" s="232"/>
      <c r="I17" s="39"/>
      <c r="J17" s="232"/>
      <c r="K17" s="39"/>
      <c r="L17" s="232"/>
      <c r="M17" s="147">
        <f t="shared" si="1"/>
        <v>6.666666666666667</v>
      </c>
    </row>
    <row r="18" spans="1:13" ht="28.5" customHeight="1">
      <c r="A18" s="545" t="s">
        <v>12</v>
      </c>
      <c r="B18" s="545"/>
      <c r="C18" s="23">
        <v>7</v>
      </c>
      <c r="D18" s="232"/>
      <c r="E18" s="39">
        <v>7</v>
      </c>
      <c r="F18" s="232"/>
      <c r="G18" s="39">
        <v>7</v>
      </c>
      <c r="H18" s="232"/>
      <c r="I18" s="39"/>
      <c r="J18" s="232"/>
      <c r="K18" s="39"/>
      <c r="L18" s="232"/>
      <c r="M18" s="147">
        <f t="shared" si="1"/>
        <v>7</v>
      </c>
    </row>
    <row r="19" spans="1:13" ht="32.25" customHeight="1">
      <c r="A19" s="533" t="s">
        <v>10</v>
      </c>
      <c r="B19" s="533"/>
      <c r="C19" s="92">
        <f>(C16+C17+C18)/3</f>
        <v>6.666666666666667</v>
      </c>
      <c r="D19" s="93"/>
      <c r="E19" s="92">
        <f>(E16+E17+E18)/3</f>
        <v>6.666666666666667</v>
      </c>
      <c r="F19" s="93"/>
      <c r="G19" s="92">
        <f>(G16+G17+G18)/3</f>
        <v>6.833333333333333</v>
      </c>
      <c r="H19" s="93"/>
      <c r="I19" s="92">
        <f>(I16+I17+I18)/3</f>
        <v>0</v>
      </c>
      <c r="J19" s="93"/>
      <c r="K19" s="92">
        <f>(K16+K17+K18)/3</f>
        <v>0</v>
      </c>
      <c r="L19" s="93"/>
      <c r="M19" s="92">
        <f t="shared" si="1"/>
        <v>6.722222222222222</v>
      </c>
    </row>
    <row r="20" spans="1:13" ht="36.75" customHeight="1" thickBot="1">
      <c r="A20" s="546" t="s">
        <v>13</v>
      </c>
      <c r="B20" s="547"/>
      <c r="C20" s="23">
        <v>8</v>
      </c>
      <c r="D20" s="232"/>
      <c r="E20" s="39">
        <v>8</v>
      </c>
      <c r="F20" s="232"/>
      <c r="G20" s="39">
        <v>7.5</v>
      </c>
      <c r="H20" s="232"/>
      <c r="I20" s="39"/>
      <c r="J20" s="232"/>
      <c r="K20" s="39"/>
      <c r="L20" s="232"/>
      <c r="M20" s="46"/>
    </row>
    <row r="21" spans="1:13" ht="22.5" customHeight="1" thickTop="1">
      <c r="A21" s="543" t="s">
        <v>15</v>
      </c>
      <c r="B21" s="543"/>
      <c r="C21" s="522">
        <f>(C6+C7+C8+C13+C14+C15+C19+C20)/8</f>
        <v>7.130208333333333</v>
      </c>
      <c r="D21" s="522"/>
      <c r="E21" s="522">
        <f aca="true" t="shared" si="2" ref="E21:K21">(E6+E7+E8+E13+E14+E15+E19+E20)/8</f>
        <v>7.286458333333333</v>
      </c>
      <c r="F21" s="522"/>
      <c r="G21" s="522">
        <f t="shared" si="2"/>
        <v>7.151041666666667</v>
      </c>
      <c r="H21" s="522"/>
      <c r="I21" s="522">
        <f t="shared" si="2"/>
        <v>0</v>
      </c>
      <c r="J21" s="522"/>
      <c r="K21" s="522">
        <f t="shared" si="2"/>
        <v>0</v>
      </c>
      <c r="L21" s="550"/>
      <c r="M21" s="548">
        <f>(C21+E21++G21+I21+K21)/3</f>
        <v>7.189236111111111</v>
      </c>
    </row>
    <row r="22" spans="1:13" ht="16.5" customHeight="1" thickBot="1">
      <c r="A22" s="544" t="s">
        <v>16</v>
      </c>
      <c r="B22" s="544"/>
      <c r="C22" s="523"/>
      <c r="D22" s="523"/>
      <c r="E22" s="523"/>
      <c r="F22" s="523"/>
      <c r="G22" s="523"/>
      <c r="H22" s="523"/>
      <c r="I22" s="523"/>
      <c r="J22" s="523"/>
      <c r="K22" s="523"/>
      <c r="L22" s="551"/>
      <c r="M22" s="549"/>
    </row>
    <row r="23" spans="1:13" ht="11.25" customHeight="1" thickTop="1">
      <c r="A23" s="233"/>
      <c r="B23" s="233"/>
      <c r="C23" s="240"/>
      <c r="D23" s="233"/>
      <c r="E23" s="240"/>
      <c r="F23" s="235"/>
      <c r="G23" s="235"/>
      <c r="H23" s="235"/>
      <c r="I23" s="235"/>
      <c r="J23" s="46"/>
      <c r="K23" s="46"/>
      <c r="L23" s="46"/>
      <c r="M23" s="46"/>
    </row>
    <row r="24" spans="1:13" ht="7.5" customHeight="1" thickBo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.75" customHeight="1" thickBot="1">
      <c r="A25" s="351" t="str">
        <f>A4</f>
        <v>11/502</v>
      </c>
      <c r="B25" s="54" t="str">
        <f>B4</f>
        <v>PALLIARDI</v>
      </c>
      <c r="C25" s="55" t="str">
        <f>C4</f>
        <v>Pavel </v>
      </c>
      <c r="D25" s="56"/>
      <c r="E25" s="55" t="str">
        <f>E4</f>
        <v>Miloslav</v>
      </c>
      <c r="F25" s="57"/>
      <c r="G25" s="55" t="str">
        <f>G4</f>
        <v>Luboš</v>
      </c>
      <c r="H25" s="57"/>
      <c r="I25" s="55">
        <f>I4</f>
        <v>0</v>
      </c>
      <c r="J25" s="58"/>
      <c r="K25" s="55">
        <f>K4</f>
        <v>0</v>
      </c>
      <c r="L25" s="59"/>
      <c r="M25" s="46"/>
    </row>
    <row r="26" spans="1:13" ht="24.75" customHeight="1">
      <c r="A26" s="241">
        <f>A5</f>
        <v>39871</v>
      </c>
      <c r="B26" s="242" t="s">
        <v>19</v>
      </c>
      <c r="C26" s="60" t="str">
        <f>C5</f>
        <v>Sedláček</v>
      </c>
      <c r="D26" s="61"/>
      <c r="E26" s="60" t="str">
        <f>E5</f>
        <v>Perníček</v>
      </c>
      <c r="F26" s="62"/>
      <c r="G26" s="60" t="str">
        <f>G5</f>
        <v>Kozák</v>
      </c>
      <c r="H26" s="62"/>
      <c r="I26" s="60">
        <f>I5</f>
        <v>0</v>
      </c>
      <c r="J26" s="62"/>
      <c r="K26" s="60">
        <f>K5</f>
        <v>0</v>
      </c>
      <c r="L26" s="47"/>
      <c r="M26" s="46"/>
    </row>
    <row r="27" spans="1:13" ht="24.75" customHeight="1">
      <c r="A27" s="63" t="s">
        <v>20</v>
      </c>
      <c r="B27" s="64"/>
      <c r="C27" s="514">
        <v>7</v>
      </c>
      <c r="D27" s="557"/>
      <c r="E27" s="514">
        <v>7</v>
      </c>
      <c r="F27" s="520"/>
      <c r="G27" s="514">
        <v>7</v>
      </c>
      <c r="H27" s="520"/>
      <c r="I27" s="516"/>
      <c r="J27" s="520"/>
      <c r="K27" s="516"/>
      <c r="L27" s="520"/>
      <c r="M27" s="518">
        <f>(C27+E27+G27+I27+K27)/3</f>
        <v>7</v>
      </c>
    </row>
    <row r="28" spans="1:13" ht="11.25" customHeight="1">
      <c r="A28" s="65"/>
      <c r="B28" s="66" t="s">
        <v>21</v>
      </c>
      <c r="C28" s="515"/>
      <c r="D28" s="558"/>
      <c r="E28" s="515"/>
      <c r="F28" s="521"/>
      <c r="G28" s="515"/>
      <c r="H28" s="521"/>
      <c r="I28" s="517"/>
      <c r="J28" s="521"/>
      <c r="K28" s="517"/>
      <c r="L28" s="521"/>
      <c r="M28" s="519"/>
    </row>
    <row r="29" spans="1:13" ht="24.75" customHeight="1">
      <c r="A29" s="67"/>
      <c r="B29" s="68" t="s">
        <v>22</v>
      </c>
      <c r="C29" s="325">
        <v>6</v>
      </c>
      <c r="D29" s="326"/>
      <c r="E29" s="325">
        <v>6.5</v>
      </c>
      <c r="F29" s="326"/>
      <c r="G29" s="325">
        <v>7</v>
      </c>
      <c r="H29" s="59"/>
      <c r="I29" s="43"/>
      <c r="J29" s="59"/>
      <c r="K29" s="43"/>
      <c r="L29" s="59"/>
      <c r="M29" s="147">
        <f aca="true" t="shared" si="3" ref="M29:M34">(C29+E29+G29+I29+K29)/3</f>
        <v>6.5</v>
      </c>
    </row>
    <row r="30" spans="1:13" ht="24.75" customHeight="1">
      <c r="A30" s="69"/>
      <c r="B30" s="68" t="s">
        <v>23</v>
      </c>
      <c r="C30" s="39">
        <v>7</v>
      </c>
      <c r="D30" s="232"/>
      <c r="E30" s="39">
        <v>7</v>
      </c>
      <c r="F30" s="232"/>
      <c r="G30" s="39">
        <v>7</v>
      </c>
      <c r="H30" s="49"/>
      <c r="I30" s="45"/>
      <c r="J30" s="49"/>
      <c r="K30" s="45"/>
      <c r="L30" s="49"/>
      <c r="M30" s="147">
        <f t="shared" si="3"/>
        <v>7</v>
      </c>
    </row>
    <row r="31" spans="1:13" ht="24.75" customHeight="1">
      <c r="A31" s="70"/>
      <c r="B31" s="68" t="s">
        <v>24</v>
      </c>
      <c r="C31" s="39">
        <v>6.5</v>
      </c>
      <c r="D31" s="326"/>
      <c r="E31" s="39">
        <v>7</v>
      </c>
      <c r="F31" s="326"/>
      <c r="G31" s="39">
        <v>7</v>
      </c>
      <c r="H31" s="59"/>
      <c r="I31" s="43"/>
      <c r="J31" s="59"/>
      <c r="K31" s="43"/>
      <c r="L31" s="59"/>
      <c r="M31" s="147">
        <f t="shared" si="3"/>
        <v>6.833333333333333</v>
      </c>
    </row>
    <row r="32" spans="1:13" ht="24.75" customHeight="1">
      <c r="A32" s="70"/>
      <c r="B32" s="68" t="s">
        <v>25</v>
      </c>
      <c r="C32" s="327">
        <v>5.5</v>
      </c>
      <c r="D32" s="232"/>
      <c r="E32" s="327">
        <v>6</v>
      </c>
      <c r="F32" s="232"/>
      <c r="G32" s="327">
        <v>6</v>
      </c>
      <c r="H32" s="49"/>
      <c r="I32" s="45"/>
      <c r="J32" s="49"/>
      <c r="K32" s="45"/>
      <c r="L32" s="49"/>
      <c r="M32" s="147">
        <f t="shared" si="3"/>
        <v>5.833333333333333</v>
      </c>
    </row>
    <row r="33" spans="1:13" ht="24.75" customHeight="1">
      <c r="A33" s="71"/>
      <c r="B33" s="72" t="s">
        <v>26</v>
      </c>
      <c r="C33" s="39">
        <v>6</v>
      </c>
      <c r="D33" s="232"/>
      <c r="E33" s="39">
        <v>6</v>
      </c>
      <c r="F33" s="232"/>
      <c r="G33" s="39">
        <v>6</v>
      </c>
      <c r="H33" s="49"/>
      <c r="I33" s="45"/>
      <c r="J33" s="49"/>
      <c r="K33" s="45"/>
      <c r="L33" s="49"/>
      <c r="M33" s="147">
        <f t="shared" si="3"/>
        <v>6</v>
      </c>
    </row>
    <row r="34" spans="1:13" ht="24.75" customHeight="1" thickBot="1">
      <c r="A34" s="73" t="s">
        <v>27</v>
      </c>
      <c r="B34" s="74"/>
      <c r="C34" s="94">
        <f>(C27+C29+C30+C31+C32+C33)/6</f>
        <v>6.333333333333333</v>
      </c>
      <c r="D34" s="94"/>
      <c r="E34" s="94">
        <f>(E27+E29+E30+E31+E32+E33)/6</f>
        <v>6.583333333333333</v>
      </c>
      <c r="F34" s="94"/>
      <c r="G34" s="94">
        <f>(G27+G29+G30+G31+G32+G33)/6</f>
        <v>6.666666666666667</v>
      </c>
      <c r="H34" s="94"/>
      <c r="I34" s="94">
        <f>(I27+I29+I30+I31+I32+I33)/6</f>
        <v>0</v>
      </c>
      <c r="J34" s="94"/>
      <c r="K34" s="94">
        <f>(K27+K29+K30+K31+K32+K33)/6</f>
        <v>0</v>
      </c>
      <c r="L34" s="95"/>
      <c r="M34" s="92">
        <f t="shared" si="3"/>
        <v>6.527777777777778</v>
      </c>
    </row>
    <row r="35" spans="1:13" ht="24.75" customHeight="1" thickTop="1">
      <c r="A35" s="75" t="s">
        <v>28</v>
      </c>
      <c r="B35" s="76"/>
      <c r="C35" s="97"/>
      <c r="D35" s="228"/>
      <c r="E35" s="228"/>
      <c r="F35" s="228"/>
      <c r="G35" s="228"/>
      <c r="H35" s="228"/>
      <c r="I35" s="228"/>
      <c r="J35" s="228"/>
      <c r="K35" s="228"/>
      <c r="L35" s="228"/>
      <c r="M35" s="46"/>
    </row>
    <row r="36" spans="1:13" ht="16.5" customHeight="1">
      <c r="A36" s="77">
        <v>4</v>
      </c>
      <c r="B36" s="78" t="s">
        <v>29</v>
      </c>
      <c r="C36" s="237">
        <v>7</v>
      </c>
      <c r="D36" s="222">
        <f>C36*A36</f>
        <v>28</v>
      </c>
      <c r="E36" s="48">
        <f aca="true" t="shared" si="4" ref="E36:E42">C36</f>
        <v>7</v>
      </c>
      <c r="F36" s="222">
        <f>E36*A36</f>
        <v>28</v>
      </c>
      <c r="G36" s="48">
        <f aca="true" t="shared" si="5" ref="G36:G42">E36</f>
        <v>7</v>
      </c>
      <c r="H36" s="222">
        <f>G36*A36</f>
        <v>28</v>
      </c>
      <c r="I36" s="48"/>
      <c r="J36" s="222">
        <f>I36*A36</f>
        <v>0</v>
      </c>
      <c r="K36" s="48"/>
      <c r="L36" s="222">
        <f>K36*A36</f>
        <v>0</v>
      </c>
      <c r="M36" s="46"/>
    </row>
    <row r="37" spans="1:13" ht="22.5" customHeight="1">
      <c r="A37" s="79"/>
      <c r="B37" s="80" t="s">
        <v>30</v>
      </c>
      <c r="C37" s="237">
        <v>7</v>
      </c>
      <c r="D37" s="223"/>
      <c r="E37" s="48">
        <f t="shared" si="4"/>
        <v>7</v>
      </c>
      <c r="F37" s="222"/>
      <c r="G37" s="48">
        <f t="shared" si="5"/>
        <v>7</v>
      </c>
      <c r="H37" s="222"/>
      <c r="I37" s="48"/>
      <c r="J37" s="222"/>
      <c r="K37" s="48"/>
      <c r="L37" s="222"/>
      <c r="M37" s="46"/>
    </row>
    <row r="38" spans="1:13" ht="22.5" customHeight="1">
      <c r="A38" s="79"/>
      <c r="B38" s="80" t="s">
        <v>31</v>
      </c>
      <c r="C38" s="237">
        <v>7</v>
      </c>
      <c r="D38" s="223"/>
      <c r="E38" s="48">
        <f t="shared" si="4"/>
        <v>7</v>
      </c>
      <c r="F38" s="222"/>
      <c r="G38" s="48">
        <f t="shared" si="5"/>
        <v>7</v>
      </c>
      <c r="H38" s="222"/>
      <c r="I38" s="48"/>
      <c r="J38" s="222"/>
      <c r="K38" s="48"/>
      <c r="L38" s="222"/>
      <c r="M38" s="46"/>
    </row>
    <row r="39" spans="1:13" ht="22.5" customHeight="1">
      <c r="A39" s="81">
        <v>4</v>
      </c>
      <c r="B39" s="80" t="s">
        <v>32</v>
      </c>
      <c r="C39" s="237">
        <v>10</v>
      </c>
      <c r="D39" s="224">
        <f>(C37+C38+C39)/3*A39</f>
        <v>32</v>
      </c>
      <c r="E39" s="48">
        <f t="shared" si="4"/>
        <v>10</v>
      </c>
      <c r="F39" s="224">
        <f>(E37+E38+E39)/3*A39</f>
        <v>32</v>
      </c>
      <c r="G39" s="48">
        <f t="shared" si="5"/>
        <v>10</v>
      </c>
      <c r="H39" s="224">
        <f>(G37+G38+G39)/3*A39</f>
        <v>32</v>
      </c>
      <c r="I39" s="48"/>
      <c r="J39" s="224">
        <f>(I37+I38+I39)/3*A39</f>
        <v>0</v>
      </c>
      <c r="K39" s="48"/>
      <c r="L39" s="224">
        <f>(K37+K38+K39)/3*A39</f>
        <v>0</v>
      </c>
      <c r="M39" s="46"/>
    </row>
    <row r="40" spans="1:13" ht="22.5" customHeight="1">
      <c r="A40" s="82">
        <v>3</v>
      </c>
      <c r="B40" s="83" t="s">
        <v>33</v>
      </c>
      <c r="C40" s="237">
        <v>8</v>
      </c>
      <c r="D40" s="224">
        <f>C40*A40</f>
        <v>24</v>
      </c>
      <c r="E40" s="48">
        <f t="shared" si="4"/>
        <v>8</v>
      </c>
      <c r="F40" s="224">
        <f>E40*A40</f>
        <v>24</v>
      </c>
      <c r="G40" s="48">
        <f t="shared" si="5"/>
        <v>8</v>
      </c>
      <c r="H40" s="224">
        <f>G40*A40</f>
        <v>24</v>
      </c>
      <c r="I40" s="48"/>
      <c r="J40" s="224">
        <f>I40*A40</f>
        <v>0</v>
      </c>
      <c r="K40" s="48"/>
      <c r="L40" s="224">
        <f>K40*A40</f>
        <v>0</v>
      </c>
      <c r="M40" s="46"/>
    </row>
    <row r="41" spans="1:13" ht="22.5" customHeight="1">
      <c r="A41" s="84">
        <v>1</v>
      </c>
      <c r="B41" s="85" t="s">
        <v>34</v>
      </c>
      <c r="C41" s="238">
        <v>10</v>
      </c>
      <c r="D41" s="225">
        <f>C41*A41</f>
        <v>10</v>
      </c>
      <c r="E41" s="48">
        <f t="shared" si="4"/>
        <v>10</v>
      </c>
      <c r="F41" s="225">
        <f>E41*A41</f>
        <v>10</v>
      </c>
      <c r="G41" s="48">
        <f t="shared" si="5"/>
        <v>10</v>
      </c>
      <c r="H41" s="225">
        <f>G41*A41</f>
        <v>10</v>
      </c>
      <c r="I41" s="48"/>
      <c r="J41" s="225">
        <f>I41*A41</f>
        <v>0</v>
      </c>
      <c r="K41" s="48"/>
      <c r="L41" s="225">
        <f>K41*A41</f>
        <v>0</v>
      </c>
      <c r="M41" s="46"/>
    </row>
    <row r="42" spans="1:13" ht="22.5" customHeight="1">
      <c r="A42" s="86">
        <v>4</v>
      </c>
      <c r="B42" s="80" t="s">
        <v>35</v>
      </c>
      <c r="C42" s="239">
        <v>8</v>
      </c>
      <c r="D42" s="224">
        <f>C42*A42</f>
        <v>32</v>
      </c>
      <c r="E42" s="48">
        <f t="shared" si="4"/>
        <v>8</v>
      </c>
      <c r="F42" s="224">
        <f>E42*A42</f>
        <v>32</v>
      </c>
      <c r="G42" s="48">
        <f t="shared" si="5"/>
        <v>8</v>
      </c>
      <c r="H42" s="224">
        <f>G42*A42</f>
        <v>32</v>
      </c>
      <c r="I42" s="48"/>
      <c r="J42" s="224">
        <f>I42*A42</f>
        <v>0</v>
      </c>
      <c r="K42" s="48"/>
      <c r="L42" s="224">
        <f>K42*A42</f>
        <v>0</v>
      </c>
      <c r="M42" s="46"/>
    </row>
    <row r="43" spans="1:13" ht="24.75" customHeight="1" thickBot="1">
      <c r="A43" s="87" t="s">
        <v>27</v>
      </c>
      <c r="B43" s="88"/>
      <c r="C43" s="96">
        <f>(D43/16)</f>
        <v>7.875</v>
      </c>
      <c r="D43" s="226">
        <f>SUM(D35:D42)</f>
        <v>126</v>
      </c>
      <c r="E43" s="96">
        <f>(F43/16)</f>
        <v>7.875</v>
      </c>
      <c r="F43" s="226">
        <f>SUM(F35:F42)</f>
        <v>126</v>
      </c>
      <c r="G43" s="96">
        <f>(H43/16)</f>
        <v>7.875</v>
      </c>
      <c r="H43" s="227">
        <f>SUM(H35:H42)</f>
        <v>126</v>
      </c>
      <c r="I43" s="96">
        <f>(J43/16)</f>
        <v>0</v>
      </c>
      <c r="J43" s="227">
        <f>SUM(J35:J42)</f>
        <v>0</v>
      </c>
      <c r="K43" s="96">
        <f>(L43/16)</f>
        <v>0</v>
      </c>
      <c r="L43" s="227">
        <f>SUM(L35:L42)</f>
        <v>0</v>
      </c>
      <c r="M43" s="46"/>
    </row>
    <row r="44" spans="1:13" ht="24.75" customHeight="1" thickTop="1">
      <c r="A44" s="89" t="s">
        <v>36</v>
      </c>
      <c r="B44" s="90"/>
      <c r="C44" s="237">
        <v>170</v>
      </c>
      <c r="D44" s="48"/>
      <c r="E44" s="48">
        <f>C44</f>
        <v>170</v>
      </c>
      <c r="F44" s="48"/>
      <c r="G44" s="48">
        <f>E44</f>
        <v>170</v>
      </c>
      <c r="H44" s="48"/>
      <c r="I44" s="48"/>
      <c r="J44" s="48"/>
      <c r="K44" s="48"/>
      <c r="L44" s="48"/>
      <c r="M44" s="46"/>
    </row>
    <row r="45" spans="1:13" ht="24.75" customHeight="1">
      <c r="A45" s="538" t="s">
        <v>37</v>
      </c>
      <c r="B45" s="538"/>
      <c r="C45" s="239">
        <v>183</v>
      </c>
      <c r="D45" s="50"/>
      <c r="E45" s="48">
        <f>C45</f>
        <v>183</v>
      </c>
      <c r="F45" s="50"/>
      <c r="G45" s="48">
        <f>E45</f>
        <v>183</v>
      </c>
      <c r="H45" s="50"/>
      <c r="I45" s="48"/>
      <c r="J45" s="50"/>
      <c r="K45" s="48"/>
      <c r="L45" s="50"/>
      <c r="M45" s="46"/>
    </row>
    <row r="46" spans="1:13" ht="19.5" customHeight="1">
      <c r="A46" s="538" t="s">
        <v>38</v>
      </c>
      <c r="B46" s="538"/>
      <c r="C46" s="239">
        <v>199</v>
      </c>
      <c r="D46" s="50"/>
      <c r="E46" s="48">
        <f>C46</f>
        <v>199</v>
      </c>
      <c r="F46" s="50"/>
      <c r="G46" s="48">
        <f>E46</f>
        <v>199</v>
      </c>
      <c r="H46" s="50"/>
      <c r="I46" s="48"/>
      <c r="J46" s="50"/>
      <c r="K46" s="48"/>
      <c r="L46" s="50"/>
      <c r="M46" s="46"/>
    </row>
    <row r="47" spans="1:13" ht="19.5" customHeight="1">
      <c r="A47" s="538" t="s">
        <v>39</v>
      </c>
      <c r="B47" s="538"/>
      <c r="C47" s="239">
        <v>22.3</v>
      </c>
      <c r="D47" s="50"/>
      <c r="E47" s="48">
        <f>C47</f>
        <v>22.3</v>
      </c>
      <c r="F47" s="50"/>
      <c r="G47" s="48">
        <f>E47</f>
        <v>22.3</v>
      </c>
      <c r="H47" s="50"/>
      <c r="I47" s="48"/>
      <c r="J47" s="50"/>
      <c r="K47" s="48"/>
      <c r="L47" s="50"/>
      <c r="M47" s="46"/>
    </row>
    <row r="48" spans="1:12" ht="19.5" customHeight="1">
      <c r="A48" s="537"/>
      <c r="B48" s="53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ht="19.5" customHeight="1"/>
    <row r="50" ht="19.5" customHeight="1"/>
    <row r="51" ht="19.5" customHeight="1"/>
    <row r="52" ht="19.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56">
    <mergeCell ref="M21:M22"/>
    <mergeCell ref="G3:H3"/>
    <mergeCell ref="I21:I22"/>
    <mergeCell ref="J21:J22"/>
    <mergeCell ref="K21:K22"/>
    <mergeCell ref="L21:L22"/>
    <mergeCell ref="I9:I10"/>
    <mergeCell ref="J9:J10"/>
    <mergeCell ref="K9:K10"/>
    <mergeCell ref="L9:L10"/>
    <mergeCell ref="A17:B17"/>
    <mergeCell ref="A18:B18"/>
    <mergeCell ref="A19:B19"/>
    <mergeCell ref="A20:B20"/>
    <mergeCell ref="A14:B14"/>
    <mergeCell ref="A8:B8"/>
    <mergeCell ref="A15:B15"/>
    <mergeCell ref="A16:B16"/>
    <mergeCell ref="A21:B21"/>
    <mergeCell ref="A22:B22"/>
    <mergeCell ref="C21:C22"/>
    <mergeCell ref="D21:D22"/>
    <mergeCell ref="A48:B48"/>
    <mergeCell ref="A45:B45"/>
    <mergeCell ref="A46:B46"/>
    <mergeCell ref="A47:B47"/>
    <mergeCell ref="A2:L2"/>
    <mergeCell ref="A9:B9"/>
    <mergeCell ref="A13:B13"/>
    <mergeCell ref="A11:B11"/>
    <mergeCell ref="A12:B12"/>
    <mergeCell ref="A6:B6"/>
    <mergeCell ref="A7:B7"/>
    <mergeCell ref="I3:K3"/>
    <mergeCell ref="C9:C10"/>
    <mergeCell ref="D9:D10"/>
    <mergeCell ref="J27:J28"/>
    <mergeCell ref="K27:K28"/>
    <mergeCell ref="E9:E10"/>
    <mergeCell ref="F9:F10"/>
    <mergeCell ref="G9:G10"/>
    <mergeCell ref="H9:H10"/>
    <mergeCell ref="E21:E22"/>
    <mergeCell ref="F21:F22"/>
    <mergeCell ref="G21:G22"/>
    <mergeCell ref="H21:H22"/>
    <mergeCell ref="L27:L28"/>
    <mergeCell ref="M27:M28"/>
    <mergeCell ref="M9:M10"/>
    <mergeCell ref="C27:C28"/>
    <mergeCell ref="D27:D28"/>
    <mergeCell ref="E27:E28"/>
    <mergeCell ref="F27:F28"/>
    <mergeCell ref="G27:G28"/>
    <mergeCell ref="H27:H28"/>
    <mergeCell ref="I27:I2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</cp:lastModifiedBy>
  <cp:lastPrinted>2010-06-08T05:39:20Z</cp:lastPrinted>
  <dcterms:created xsi:type="dcterms:W3CDTF">1997-01-24T11:07:25Z</dcterms:created>
  <dcterms:modified xsi:type="dcterms:W3CDTF">2012-06-19T19:30:36Z</dcterms:modified>
  <cp:category/>
  <cp:version/>
  <cp:contentType/>
  <cp:contentStatus/>
</cp:coreProperties>
</file>