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PARADISE" sheetId="1" r:id="rId1"/>
    <sheet name="BO JANGLES KARSIT" sheetId="2" r:id="rId2"/>
    <sheet name="Kůň 3" sheetId="3" r:id="rId3"/>
    <sheet name="Kůň 4" sheetId="4" r:id="rId4"/>
    <sheet name="Kůň 5" sheetId="5" r:id="rId5"/>
    <sheet name="Kůň 6" sheetId="6" r:id="rId6"/>
    <sheet name="ZÁPIS" sheetId="7" r:id="rId7"/>
    <sheet name="Hodnocení" sheetId="8" r:id="rId8"/>
  </sheets>
  <definedNames>
    <definedName name="_xlnm.Print_Area" localSheetId="1">'BO JANGLES KARSIT'!$A$1:$M$47</definedName>
    <definedName name="_xlnm.Print_Area" localSheetId="2">'Kůň 3'!$A$1:$M$47</definedName>
    <definedName name="_xlnm.Print_Area" localSheetId="3">'Kůň 4'!$A$1:$M$47</definedName>
    <definedName name="_xlnm.Print_Area" localSheetId="4">'Kůň 5'!$A$1:$M$47</definedName>
    <definedName name="_xlnm.Print_Area" localSheetId="5">'Kůň 6'!$A$1:$M$47</definedName>
    <definedName name="_xlnm.Print_Area" localSheetId="0">'PARADISE'!$A$1:$M$47</definedName>
  </definedNames>
  <calcPr fullCalcOnLoad="1"/>
</workbook>
</file>

<file path=xl/sharedStrings.xml><?xml version="1.0" encoding="utf-8"?>
<sst xmlns="http://schemas.openxmlformats.org/spreadsheetml/2006/main" count="337" uniqueCount="106">
  <si>
    <t>SVAZ CHOVATELŮ ČESKÉHO TEPLOKREVNÍKA</t>
  </si>
  <si>
    <t>U Hřebčince 479,397 01 Písek,tel.: 382 224 144</t>
  </si>
  <si>
    <t>e-mail:schet@tiscali.cz,http://www.schet.cz</t>
  </si>
  <si>
    <t>PROTOKOL o konání základních zkoušek výkonnosti hřebců</t>
  </si>
  <si>
    <t>Místo konání:</t>
  </si>
  <si>
    <t>Datum :</t>
  </si>
  <si>
    <t>Složení komise :</t>
  </si>
  <si>
    <t>Výžeh</t>
  </si>
  <si>
    <t xml:space="preserve">Jméno </t>
  </si>
  <si>
    <t>Majitel</t>
  </si>
  <si>
    <t>Celkové hodnocení</t>
  </si>
  <si>
    <t>Podpis členů komise:</t>
  </si>
  <si>
    <t>DATUM :</t>
  </si>
  <si>
    <t>Otec:</t>
  </si>
  <si>
    <t>Matka:</t>
  </si>
  <si>
    <t>Hodnocení    znaků</t>
  </si>
  <si>
    <t>Komise:</t>
  </si>
  <si>
    <t>Průměr</t>
  </si>
  <si>
    <t>HŘEBEC</t>
  </si>
  <si>
    <t>DÍLČÍ POSOUZENÍ</t>
  </si>
  <si>
    <t>ad.1) Stavba těla :</t>
  </si>
  <si>
    <t>b1)  hlava</t>
  </si>
  <si>
    <t>b2)  krk</t>
  </si>
  <si>
    <t>b3)  plec a hřbet</t>
  </si>
  <si>
    <t>b4)  rámec</t>
  </si>
  <si>
    <t>b5)  přední končetiny</t>
  </si>
  <si>
    <t>b6)  zadní končetiny</t>
  </si>
  <si>
    <t>CELKOVÁ ZNÁMKA</t>
  </si>
  <si>
    <t>ad.2) Výcvik :</t>
  </si>
  <si>
    <t xml:space="preserve"> </t>
  </si>
  <si>
    <t>KVH</t>
  </si>
  <si>
    <t>KVP</t>
  </si>
  <si>
    <t>OH</t>
  </si>
  <si>
    <t>O Hol.</t>
  </si>
  <si>
    <t>c)  pravidelnost pohybu</t>
  </si>
  <si>
    <t>d)  kmih a elasticida - klus</t>
  </si>
  <si>
    <t>e)  cval</t>
  </si>
  <si>
    <t>f)  krok</t>
  </si>
  <si>
    <t>g)   skok ve volnosti</t>
  </si>
  <si>
    <t>h)   výcvik - ad 2</t>
  </si>
  <si>
    <t>i)   jezditelnost</t>
  </si>
  <si>
    <t>j)   skoková zkouška pod sedlem</t>
  </si>
  <si>
    <r>
      <t xml:space="preserve">IV. Celkový dojem  </t>
    </r>
    <r>
      <rPr>
        <sz val="12"/>
        <rFont val="Arial Rounded MT Bold"/>
        <family val="0"/>
      </rPr>
      <t>(a,b,d,e,f) -ad 3)</t>
    </r>
    <r>
      <rPr>
        <b/>
        <sz val="12"/>
        <rFont val="Arial Rounded MT Bold"/>
        <family val="2"/>
      </rPr>
      <t xml:space="preserve">                     </t>
    </r>
  </si>
  <si>
    <r>
      <t xml:space="preserve">CELKEM </t>
    </r>
    <r>
      <rPr>
        <sz val="12"/>
        <rFont val="Arial CE"/>
        <family val="0"/>
      </rPr>
      <t>(průměr   I - IV)</t>
    </r>
  </si>
  <si>
    <t>I. a)Typ a pohlavní výraz</t>
  </si>
  <si>
    <t>II. b) Stavba těla - ad. 1)</t>
  </si>
  <si>
    <t>III.Výkonnost  ( c-j )   : 3</t>
  </si>
  <si>
    <t>temperament                           2</t>
  </si>
  <si>
    <t>charakter                                 3</t>
  </si>
  <si>
    <t>konstituce                                3</t>
  </si>
  <si>
    <t>Písek</t>
  </si>
  <si>
    <t>ZÁKLADNÍ ZKOUŠKY VÝKONNOSTI TŘÍLETÝCH HŘEBCŮ  3-denní test</t>
  </si>
  <si>
    <t>předvybraní 3-denní test</t>
  </si>
  <si>
    <t>Hmot.</t>
  </si>
  <si>
    <t>P.č.</t>
  </si>
  <si>
    <t>Jméno</t>
  </si>
  <si>
    <t>Celkový dojem</t>
  </si>
  <si>
    <t>Skokové zkoušky</t>
  </si>
  <si>
    <t>Jezditelnost</t>
  </si>
  <si>
    <t>Volnost</t>
  </si>
  <si>
    <t>Krok</t>
  </si>
  <si>
    <t>Cval</t>
  </si>
  <si>
    <t>Kmih</t>
  </si>
  <si>
    <t>Pravidelnost pohybu</t>
  </si>
  <si>
    <t>Výcvik</t>
  </si>
  <si>
    <t>Výkonnost</t>
  </si>
  <si>
    <t>Stavba</t>
  </si>
  <si>
    <t>Typ</t>
  </si>
  <si>
    <t>Celkem</t>
  </si>
  <si>
    <t>Pořadí</t>
  </si>
  <si>
    <t>1.</t>
  </si>
  <si>
    <t>2.</t>
  </si>
  <si>
    <t>3.</t>
  </si>
  <si>
    <t>4.</t>
  </si>
  <si>
    <t>5.</t>
  </si>
  <si>
    <t>6.</t>
  </si>
  <si>
    <t>31/62 PARADISE</t>
  </si>
  <si>
    <t>Colman</t>
  </si>
  <si>
    <t>Papaya</t>
  </si>
  <si>
    <t>DATUM : 17.9.2009</t>
  </si>
  <si>
    <t>BO JANGLES K.</t>
  </si>
  <si>
    <t>Larino</t>
  </si>
  <si>
    <t>Dasilithya</t>
  </si>
  <si>
    <t>Ing.Karel Regner</t>
  </si>
  <si>
    <t>Ing.Otakar Vondrouš</t>
  </si>
  <si>
    <t>Ing.Leopold Mamica</t>
  </si>
  <si>
    <t>Ing.Jan Šíma</t>
  </si>
  <si>
    <t>Roman Klos</t>
  </si>
  <si>
    <t>Kat.č.</t>
  </si>
  <si>
    <t>Plem.</t>
  </si>
  <si>
    <t>Barva</t>
  </si>
  <si>
    <t>Otec</t>
  </si>
  <si>
    <t>Matka</t>
  </si>
  <si>
    <t>Ohol</t>
  </si>
  <si>
    <t>Hmot</t>
  </si>
  <si>
    <t>č.t.</t>
  </si>
  <si>
    <t>Běl.</t>
  </si>
  <si>
    <t>8.</t>
  </si>
  <si>
    <t>BO JANGLES KAR. WPN</t>
  </si>
  <si>
    <t>KWPN Běl.</t>
  </si>
  <si>
    <t xml:space="preserve">Běl. </t>
  </si>
  <si>
    <r>
      <t>Komise:</t>
    </r>
    <r>
      <rPr>
        <sz val="10"/>
        <rFont val="Arial CE"/>
        <family val="0"/>
      </rPr>
      <t xml:space="preserve"> Ing.Karel Regner, Ing.Otakar Vondrouš, Ing.Leopold Mamica, Ing.Jan Šíma, Roman Klos</t>
    </r>
  </si>
  <si>
    <t>Zkoušky výkonnosti teplokrevných hřebců:</t>
  </si>
  <si>
    <t>17.9.2009, 3-denní test</t>
  </si>
  <si>
    <t>J.Vaňha, Luka-Týn</t>
  </si>
  <si>
    <t>Karsit s.r.o., Jaroměř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</si>
</sst>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37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0"/>
      <name val="Fixedsys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u val="single"/>
      <sz val="12"/>
      <name val="Arial CE"/>
      <family val="2"/>
    </font>
    <font>
      <b/>
      <sz val="20"/>
      <name val="Century Schoolbook"/>
      <family val="1"/>
    </font>
    <font>
      <b/>
      <sz val="11"/>
      <name val="Arial CE"/>
      <family val="2"/>
    </font>
    <font>
      <b/>
      <sz val="12"/>
      <name val="Century Schoolbook"/>
      <family val="0"/>
    </font>
    <font>
      <b/>
      <sz val="11"/>
      <name val="Arial Rounded MT Bold"/>
      <family val="2"/>
    </font>
    <font>
      <b/>
      <sz val="10"/>
      <name val="Arial Rounded MT Bold"/>
      <family val="0"/>
    </font>
    <font>
      <sz val="12"/>
      <name val="Book Antiqua"/>
      <family val="1"/>
    </font>
    <font>
      <b/>
      <sz val="12"/>
      <name val="Arial Rounded MT Bold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u val="single"/>
      <sz val="11"/>
      <name val="Arial Cyr"/>
      <family val="2"/>
    </font>
    <font>
      <b/>
      <sz val="11"/>
      <name val="Arial Cyr"/>
      <family val="2"/>
    </font>
    <font>
      <b/>
      <u val="single"/>
      <sz val="10"/>
      <name val="Arial Cyr"/>
      <family val="2"/>
    </font>
    <font>
      <sz val="8"/>
      <name val="Arial Rounded MT Bold"/>
      <family val="2"/>
    </font>
    <font>
      <b/>
      <sz val="10"/>
      <name val="Arial Cyr"/>
      <family val="2"/>
    </font>
    <font>
      <b/>
      <sz val="10"/>
      <color indexed="8"/>
      <name val="Arial CE"/>
      <family val="2"/>
    </font>
    <font>
      <sz val="8"/>
      <name val="Book Antiqua"/>
      <family val="1"/>
    </font>
    <font>
      <sz val="8"/>
      <name val="Arial CE"/>
      <family val="2"/>
    </font>
    <font>
      <sz val="12"/>
      <name val="Arial Rounded MT Bold"/>
      <family val="2"/>
    </font>
    <font>
      <b/>
      <sz val="12"/>
      <name val="Britannic Bold"/>
      <family val="0"/>
    </font>
    <font>
      <sz val="8"/>
      <name val="Fixedsys"/>
      <family val="2"/>
    </font>
    <font>
      <b/>
      <sz val="9"/>
      <name val="Arial CE"/>
      <family val="2"/>
    </font>
    <font>
      <sz val="9"/>
      <name val="Arial CE"/>
      <family val="0"/>
    </font>
    <font>
      <sz val="20"/>
      <name val="Arial CE"/>
      <family val="0"/>
    </font>
    <font>
      <b/>
      <i/>
      <sz val="10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n"/>
      <top style="thick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64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164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11" fillId="0" borderId="6" xfId="0" applyFont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1" xfId="0" applyNumberFormat="1" applyFont="1" applyBorder="1" applyAlignment="1">
      <alignment horizontal="justify" vertical="top"/>
    </xf>
    <xf numFmtId="0" fontId="13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4" xfId="0" applyNumberFormat="1" applyBorder="1" applyAlignment="1">
      <alignment horizontal="center"/>
    </xf>
    <xf numFmtId="164" fontId="8" fillId="2" borderId="4" xfId="0" applyNumberFormat="1" applyFont="1" applyFill="1" applyBorder="1" applyAlignment="1" applyProtection="1">
      <alignment horizontal="center"/>
      <protection hidden="1"/>
    </xf>
    <xf numFmtId="164" fontId="2" fillId="2" borderId="4" xfId="0" applyNumberFormat="1" applyFon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>
      <alignment horizontal="center"/>
    </xf>
    <xf numFmtId="2" fontId="8" fillId="2" borderId="4" xfId="0" applyNumberFormat="1" applyFont="1" applyFill="1" applyBorder="1" applyAlignment="1" applyProtection="1">
      <alignment horizontal="center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14" fillId="0" borderId="17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0" fillId="0" borderId="11" xfId="0" applyBorder="1" applyAlignment="1" applyProtection="1">
      <alignment/>
      <protection locked="0"/>
    </xf>
    <xf numFmtId="0" fontId="15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4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2" fontId="4" fillId="2" borderId="22" xfId="0" applyNumberFormat="1" applyFont="1" applyFill="1" applyBorder="1" applyAlignment="1" applyProtection="1">
      <alignment/>
      <protection hidden="1"/>
    </xf>
    <xf numFmtId="0" fontId="24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 vertical="top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25" fillId="0" borderId="17" xfId="0" applyFont="1" applyBorder="1" applyAlignment="1">
      <alignment horizontal="left" vertical="top"/>
    </xf>
    <xf numFmtId="0" fontId="26" fillId="0" borderId="24" xfId="0" applyFont="1" applyBorder="1" applyAlignment="1">
      <alignment horizontal="left" vertical="top"/>
    </xf>
    <xf numFmtId="0" fontId="2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" fontId="0" fillId="0" borderId="4" xfId="0" applyNumberFormat="1" applyBorder="1" applyAlignment="1">
      <alignment/>
    </xf>
    <xf numFmtId="0" fontId="25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2" fontId="31" fillId="2" borderId="22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2" fontId="8" fillId="0" borderId="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8" fillId="3" borderId="4" xfId="0" applyNumberFormat="1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>
      <alignment horizontal="center"/>
    </xf>
    <xf numFmtId="2" fontId="6" fillId="4" borderId="4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Alignment="1" applyProtection="1">
      <alignment horizontal="center"/>
      <protection locked="0"/>
    </xf>
    <xf numFmtId="2" fontId="8" fillId="2" borderId="22" xfId="0" applyNumberFormat="1" applyFont="1" applyFill="1" applyBorder="1" applyAlignment="1" applyProtection="1">
      <alignment/>
      <protection hidden="1"/>
    </xf>
    <xf numFmtId="0" fontId="8" fillId="0" borderId="12" xfId="0" applyFont="1" applyBorder="1" applyAlignment="1">
      <alignment/>
    </xf>
    <xf numFmtId="0" fontId="33" fillId="0" borderId="26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2" fontId="0" fillId="0" borderId="27" xfId="0" applyNumberFormat="1" applyBorder="1" applyAlignment="1">
      <alignment horizontal="center"/>
    </xf>
    <xf numFmtId="0" fontId="0" fillId="0" borderId="17" xfId="0" applyBorder="1" applyAlignment="1">
      <alignment/>
    </xf>
    <xf numFmtId="1" fontId="32" fillId="2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11" xfId="0" applyFont="1" applyBorder="1" applyAlignment="1">
      <alignment horizontal="center"/>
    </xf>
    <xf numFmtId="2" fontId="0" fillId="4" borderId="20" xfId="0" applyNumberFormat="1" applyFill="1" applyBorder="1" applyAlignment="1">
      <alignment/>
    </xf>
    <xf numFmtId="2" fontId="0" fillId="5" borderId="28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34" fillId="0" borderId="30" xfId="0" applyFont="1" applyBorder="1" applyAlignment="1">
      <alignment/>
    </xf>
    <xf numFmtId="2" fontId="0" fillId="5" borderId="4" xfId="0" applyNumberFormat="1" applyFill="1" applyBorder="1" applyAlignment="1">
      <alignment horizontal="center"/>
    </xf>
    <xf numFmtId="0" fontId="0" fillId="6" borderId="4" xfId="0" applyFill="1" applyBorder="1" applyAlignment="1">
      <alignment/>
    </xf>
    <xf numFmtId="2" fontId="35" fillId="7" borderId="4" xfId="0" applyNumberFormat="1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1" xfId="0" applyFont="1" applyFill="1" applyBorder="1" applyAlignment="1" applyProtection="1">
      <alignment horizontal="center"/>
      <protection locked="0"/>
    </xf>
    <xf numFmtId="0" fontId="4" fillId="8" borderId="1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27" xfId="0" applyFont="1" applyFill="1" applyBorder="1" applyAlignment="1">
      <alignment horizontal="center"/>
    </xf>
    <xf numFmtId="0" fontId="0" fillId="8" borderId="4" xfId="0" applyFont="1" applyFill="1" applyBorder="1" applyAlignment="1" applyProtection="1">
      <alignment horizontal="center"/>
      <protection locked="0"/>
    </xf>
    <xf numFmtId="164" fontId="0" fillId="8" borderId="4" xfId="0" applyNumberFormat="1" applyFont="1" applyFill="1" applyBorder="1" applyAlignment="1" applyProtection="1">
      <alignment horizontal="center"/>
      <protection locked="0"/>
    </xf>
    <xf numFmtId="0" fontId="0" fillId="8" borderId="25" xfId="0" applyFont="1" applyFill="1" applyBorder="1" applyAlignment="1">
      <alignment horizontal="center"/>
    </xf>
    <xf numFmtId="0" fontId="0" fillId="8" borderId="11" xfId="0" applyFont="1" applyFill="1" applyBorder="1" applyAlignment="1" applyProtection="1">
      <alignment horizontal="center"/>
      <protection locked="0"/>
    </xf>
    <xf numFmtId="0" fontId="8" fillId="9" borderId="4" xfId="0" applyFont="1" applyFill="1" applyBorder="1" applyAlignment="1" applyProtection="1">
      <alignment horizontal="center"/>
      <protection hidden="1"/>
    </xf>
    <xf numFmtId="2" fontId="6" fillId="5" borderId="4" xfId="0" applyNumberFormat="1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8" fillId="0" borderId="24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7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2" fontId="0" fillId="10" borderId="28" xfId="0" applyNumberForma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0" fillId="0" borderId="28" xfId="0" applyNumberFormat="1" applyBorder="1" applyAlignment="1">
      <alignment/>
    </xf>
    <xf numFmtId="164" fontId="0" fillId="0" borderId="28" xfId="0" applyNumberFormat="1" applyBorder="1" applyAlignment="1">
      <alignment/>
    </xf>
    <xf numFmtId="2" fontId="4" fillId="0" borderId="28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39" xfId="0" applyNumberFormat="1" applyBorder="1" applyAlignment="1">
      <alignment/>
    </xf>
    <xf numFmtId="164" fontId="0" fillId="0" borderId="39" xfId="0" applyNumberFormat="1" applyBorder="1" applyAlignment="1">
      <alignment/>
    </xf>
    <xf numFmtId="2" fontId="4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164" fontId="0" fillId="0" borderId="30" xfId="0" applyNumberFormat="1" applyBorder="1" applyAlignment="1">
      <alignment/>
    </xf>
    <xf numFmtId="2" fontId="4" fillId="0" borderId="30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164" fontId="31" fillId="2" borderId="22" xfId="0" applyNumberFormat="1" applyFont="1" applyFill="1" applyBorder="1" applyAlignment="1" applyProtection="1">
      <alignment horizontal="center"/>
      <protection hidden="1"/>
    </xf>
    <xf numFmtId="164" fontId="31" fillId="11" borderId="22" xfId="0" applyNumberFormat="1" applyFont="1" applyFill="1" applyBorder="1" applyAlignment="1" applyProtection="1">
      <alignment horizontal="center"/>
      <protection hidden="1"/>
    </xf>
    <xf numFmtId="0" fontId="12" fillId="0" borderId="9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vertical="top"/>
    </xf>
    <xf numFmtId="0" fontId="17" fillId="0" borderId="1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vertical="center"/>
    </xf>
    <xf numFmtId="2" fontId="18" fillId="3" borderId="4" xfId="0" applyNumberFormat="1" applyFont="1" applyFill="1" applyBorder="1" applyAlignment="1" applyProtection="1">
      <alignment horizontal="center"/>
      <protection hidden="1"/>
    </xf>
    <xf numFmtId="165" fontId="18" fillId="3" borderId="4" xfId="0" applyNumberFormat="1" applyFont="1" applyFill="1" applyBorder="1" applyAlignment="1" applyProtection="1">
      <alignment horizontal="center"/>
      <protection hidden="1"/>
    </xf>
    <xf numFmtId="0" fontId="19" fillId="0" borderId="11" xfId="0" applyFont="1" applyBorder="1" applyAlignment="1">
      <alignment horizontal="left"/>
    </xf>
    <xf numFmtId="2" fontId="0" fillId="3" borderId="27" xfId="0" applyNumberForma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showGridLines="0" view="pageBreakPreview" zoomScale="75" zoomScaleSheetLayoutView="75" workbookViewId="0" topLeftCell="A28">
      <selection activeCell="K20" sqref="K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875" style="0" customWidth="1"/>
    <col min="7" max="7" width="9.25390625" style="0" customWidth="1"/>
    <col min="8" max="8" width="5.125" style="0" customWidth="1"/>
    <col min="9" max="9" width="8.00390625" style="0" customWidth="1"/>
    <col min="10" max="10" width="5.75390625" style="0" customWidth="1"/>
    <col min="11" max="11" width="8.3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0" ht="24.75" customHeight="1">
      <c r="A3" s="25" t="s">
        <v>50</v>
      </c>
      <c r="B3" s="9"/>
      <c r="C3" s="26"/>
      <c r="D3" s="26"/>
      <c r="E3" s="26"/>
      <c r="F3" s="26"/>
      <c r="G3" s="26"/>
      <c r="H3" s="181" t="s">
        <v>79</v>
      </c>
      <c r="I3" s="27"/>
      <c r="J3" s="10"/>
    </row>
    <row r="4" spans="1:12" ht="27.75" customHeight="1" thickBot="1">
      <c r="A4" s="28"/>
      <c r="B4" s="29" t="s">
        <v>76</v>
      </c>
      <c r="C4" s="30" t="s">
        <v>13</v>
      </c>
      <c r="D4" s="31"/>
      <c r="E4" s="32" t="s">
        <v>77</v>
      </c>
      <c r="F4" s="33"/>
      <c r="G4" s="34"/>
      <c r="H4" s="35" t="s">
        <v>14</v>
      </c>
      <c r="I4" s="36"/>
      <c r="J4" s="180" t="s">
        <v>78</v>
      </c>
      <c r="K4" s="36"/>
      <c r="L4" s="37"/>
    </row>
    <row r="5" spans="1:13" ht="33" customHeight="1" thickBot="1">
      <c r="A5" s="38" t="s">
        <v>15</v>
      </c>
      <c r="B5" s="39" t="s">
        <v>16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6"/>
      <c r="M5" s="117" t="s">
        <v>17</v>
      </c>
    </row>
    <row r="6" spans="1:13" ht="22.5" customHeight="1">
      <c r="A6" s="186" t="s">
        <v>44</v>
      </c>
      <c r="B6" s="186"/>
      <c r="C6" s="45">
        <v>7</v>
      </c>
      <c r="D6" s="46"/>
      <c r="E6" s="45">
        <v>7</v>
      </c>
      <c r="F6" s="46"/>
      <c r="G6" s="46">
        <v>7.5</v>
      </c>
      <c r="H6" s="46"/>
      <c r="I6" s="46">
        <v>7</v>
      </c>
      <c r="J6" s="46"/>
      <c r="K6" s="46">
        <v>7.1</v>
      </c>
      <c r="L6" s="47"/>
      <c r="M6" s="131">
        <f aca="true" t="shared" si="0" ref="M6:M18">(C6+E6+G6+I6+K6)/5</f>
        <v>7.12</v>
      </c>
    </row>
    <row r="7" spans="1:13" ht="21" customHeight="1">
      <c r="A7" s="186" t="s">
        <v>45</v>
      </c>
      <c r="B7" s="186"/>
      <c r="C7" s="51">
        <f>C34</f>
        <v>7.333333333333333</v>
      </c>
      <c r="D7" s="49"/>
      <c r="E7" s="51">
        <f>E34</f>
        <v>7.416666666666667</v>
      </c>
      <c r="F7" s="49"/>
      <c r="G7" s="48">
        <f>G34</f>
        <v>7.666666666666667</v>
      </c>
      <c r="H7" s="49"/>
      <c r="I7" s="48">
        <f>I34</f>
        <v>7.5</v>
      </c>
      <c r="J7" s="49"/>
      <c r="K7" s="48">
        <f>K34</f>
        <v>7.483333333333334</v>
      </c>
      <c r="L7" s="50"/>
      <c r="M7" s="131">
        <f t="shared" si="0"/>
        <v>7.480000000000001</v>
      </c>
    </row>
    <row r="8" spans="1:13" ht="21" customHeight="1">
      <c r="A8" s="186" t="s">
        <v>46</v>
      </c>
      <c r="B8" s="186"/>
      <c r="C8" s="48">
        <f>(C9+C10+C11+C12+C13+C14+C15+D16)/8*3</f>
        <v>26.615624999999998</v>
      </c>
      <c r="D8" s="52"/>
      <c r="E8" s="48">
        <f>(E9+E10+E11+E12+E13+E14+E15+F16)/8*3</f>
        <v>26.146874999999998</v>
      </c>
      <c r="F8" s="52"/>
      <c r="G8" s="48">
        <f>(G9+G10+G11+G12+G13+G14+G15+H16)/8*3</f>
        <v>27.834374999999998</v>
      </c>
      <c r="H8" s="52"/>
      <c r="I8" s="48">
        <f>(I9+I10+I11+I12+I13+I14+I15+J16)/8*3</f>
        <v>26.521874999999998</v>
      </c>
      <c r="J8" s="52"/>
      <c r="K8" s="48">
        <f>(K9+K10+K11+K12+K13+K14+K15+L16)/8*3</f>
        <v>26.184375000000003</v>
      </c>
      <c r="L8" s="129"/>
      <c r="M8" s="131">
        <f t="shared" si="0"/>
        <v>26.660625</v>
      </c>
    </row>
    <row r="9" spans="1:13" ht="21" customHeight="1">
      <c r="A9" s="187" t="s">
        <v>34</v>
      </c>
      <c r="B9" s="187"/>
      <c r="C9" s="108">
        <v>8</v>
      </c>
      <c r="D9" s="142"/>
      <c r="E9" s="108">
        <v>7.5</v>
      </c>
      <c r="F9" s="142"/>
      <c r="G9" s="108">
        <v>8.5</v>
      </c>
      <c r="H9" s="142"/>
      <c r="I9" s="108">
        <v>8</v>
      </c>
      <c r="J9" s="142"/>
      <c r="K9" s="108">
        <v>7.5</v>
      </c>
      <c r="L9" s="142"/>
      <c r="M9" s="131">
        <f t="shared" si="0"/>
        <v>7.9</v>
      </c>
    </row>
    <row r="10" spans="1:13" ht="18.75" customHeight="1">
      <c r="A10" s="53" t="s">
        <v>35</v>
      </c>
      <c r="B10" s="12"/>
      <c r="C10" s="54">
        <v>8.5</v>
      </c>
      <c r="D10" s="143"/>
      <c r="E10" s="54">
        <v>7.5</v>
      </c>
      <c r="F10" s="143"/>
      <c r="G10" s="54">
        <v>8.3</v>
      </c>
      <c r="H10" s="143"/>
      <c r="I10" s="54">
        <v>8</v>
      </c>
      <c r="J10" s="143"/>
      <c r="K10" s="54">
        <v>7.9</v>
      </c>
      <c r="L10" s="143"/>
      <c r="M10" s="131">
        <f t="shared" si="0"/>
        <v>8.04</v>
      </c>
    </row>
    <row r="11" spans="1:13" ht="22.5" customHeight="1">
      <c r="A11" s="188" t="s">
        <v>36</v>
      </c>
      <c r="B11" s="188"/>
      <c r="C11" s="45">
        <v>8</v>
      </c>
      <c r="D11" s="140"/>
      <c r="E11" s="45">
        <v>8</v>
      </c>
      <c r="F11" s="140"/>
      <c r="G11" s="45">
        <v>8.6</v>
      </c>
      <c r="H11" s="140"/>
      <c r="I11" s="45">
        <v>8</v>
      </c>
      <c r="J11" s="140"/>
      <c r="K11" s="45">
        <v>8</v>
      </c>
      <c r="L11" s="140"/>
      <c r="M11" s="131">
        <f t="shared" si="0"/>
        <v>8.120000000000001</v>
      </c>
    </row>
    <row r="12" spans="1:13" ht="18" customHeight="1">
      <c r="A12" s="188" t="s">
        <v>37</v>
      </c>
      <c r="B12" s="188"/>
      <c r="C12" s="54">
        <v>8</v>
      </c>
      <c r="D12" s="143"/>
      <c r="E12" s="54">
        <v>7.5</v>
      </c>
      <c r="F12" s="143"/>
      <c r="G12" s="54">
        <v>8.5</v>
      </c>
      <c r="H12" s="143"/>
      <c r="I12" s="54">
        <v>7.5</v>
      </c>
      <c r="J12" s="143"/>
      <c r="K12" s="54">
        <v>7.7</v>
      </c>
      <c r="L12" s="143"/>
      <c r="M12" s="131">
        <f t="shared" si="0"/>
        <v>7.840000000000001</v>
      </c>
    </row>
    <row r="13" spans="1:13" ht="20.25" customHeight="1">
      <c r="A13" s="189" t="s">
        <v>38</v>
      </c>
      <c r="B13" s="189"/>
      <c r="C13" s="54">
        <v>8.5</v>
      </c>
      <c r="D13" s="144"/>
      <c r="E13" s="54">
        <v>8.5</v>
      </c>
      <c r="F13" s="144"/>
      <c r="G13" s="54">
        <v>9</v>
      </c>
      <c r="H13" s="144"/>
      <c r="I13" s="54">
        <v>8.5</v>
      </c>
      <c r="J13" s="144"/>
      <c r="K13" s="54">
        <v>8.3</v>
      </c>
      <c r="L13" s="144"/>
      <c r="M13" s="131">
        <f t="shared" si="0"/>
        <v>8.559999999999999</v>
      </c>
    </row>
    <row r="14" spans="1:13" ht="28.5" customHeight="1">
      <c r="A14" s="190" t="s">
        <v>39</v>
      </c>
      <c r="B14" s="190"/>
      <c r="C14" s="113">
        <f>C41</f>
        <v>9.625</v>
      </c>
      <c r="D14" s="114"/>
      <c r="E14" s="113">
        <f>E41</f>
        <v>9.625</v>
      </c>
      <c r="F14" s="114"/>
      <c r="G14" s="113">
        <f>G41</f>
        <v>9.625</v>
      </c>
      <c r="H14" s="114"/>
      <c r="I14" s="113">
        <f>I41</f>
        <v>9.625</v>
      </c>
      <c r="J14" s="114"/>
      <c r="K14" s="113">
        <f>K41</f>
        <v>9.625</v>
      </c>
      <c r="L14" s="114"/>
      <c r="M14" s="131">
        <f t="shared" si="0"/>
        <v>9.625</v>
      </c>
    </row>
    <row r="15" spans="1:13" ht="28.5" customHeight="1">
      <c r="A15" s="190" t="s">
        <v>40</v>
      </c>
      <c r="B15" s="190"/>
      <c r="C15" s="45">
        <v>9.1</v>
      </c>
      <c r="D15" s="140"/>
      <c r="E15" s="45">
        <v>9.1</v>
      </c>
      <c r="F15" s="140"/>
      <c r="G15" s="45">
        <v>9.1</v>
      </c>
      <c r="H15" s="140"/>
      <c r="I15" s="45">
        <v>9.1</v>
      </c>
      <c r="J15" s="140"/>
      <c r="K15" s="45">
        <v>9.1</v>
      </c>
      <c r="L15" s="140"/>
      <c r="M15" s="131">
        <f t="shared" si="0"/>
        <v>9.1</v>
      </c>
    </row>
    <row r="16" spans="1:13" ht="31.5" customHeight="1">
      <c r="A16" s="190" t="s">
        <v>41</v>
      </c>
      <c r="B16" s="190"/>
      <c r="C16" s="45">
        <v>7.5</v>
      </c>
      <c r="D16" s="141">
        <f>C16*1.5</f>
        <v>11.25</v>
      </c>
      <c r="E16" s="45">
        <v>8</v>
      </c>
      <c r="F16" s="141">
        <f>E16*1.5</f>
        <v>12</v>
      </c>
      <c r="G16" s="45">
        <v>8.4</v>
      </c>
      <c r="H16" s="141">
        <f>G16*1.5</f>
        <v>12.600000000000001</v>
      </c>
      <c r="I16" s="45">
        <v>8</v>
      </c>
      <c r="J16" s="140">
        <f>I16*1.5</f>
        <v>12</v>
      </c>
      <c r="K16" s="45">
        <v>7.8</v>
      </c>
      <c r="L16" s="140">
        <f>K16*1.5</f>
        <v>11.7</v>
      </c>
      <c r="M16" s="131">
        <f t="shared" si="0"/>
        <v>7.9399999999999995</v>
      </c>
    </row>
    <row r="17" spans="1:13" ht="43.5" customHeight="1">
      <c r="A17" s="191" t="s">
        <v>42</v>
      </c>
      <c r="B17" s="191"/>
      <c r="C17" s="114">
        <f>(C6+C7+C10+C11+C12)/5</f>
        <v>7.766666666666666</v>
      </c>
      <c r="D17" s="112"/>
      <c r="E17" s="114">
        <f>(E6+E7+E10+E11+E12)/5</f>
        <v>7.483333333333334</v>
      </c>
      <c r="F17" s="111"/>
      <c r="G17" s="114">
        <f>(G6+G7+G10+G11+G12)/5</f>
        <v>8.113333333333333</v>
      </c>
      <c r="H17" s="111"/>
      <c r="I17" s="114">
        <f>(I6+I7+I10+I11+I12)/5</f>
        <v>7.6</v>
      </c>
      <c r="J17" s="111"/>
      <c r="K17" s="114">
        <f>(K6+K7+K10+K11+K12)/5</f>
        <v>7.636666666666668</v>
      </c>
      <c r="L17" s="112"/>
      <c r="M17" s="131">
        <f t="shared" si="0"/>
        <v>7.720000000000001</v>
      </c>
    </row>
    <row r="18" spans="1:13" ht="28.5" customHeight="1">
      <c r="A18" s="192" t="s">
        <v>43</v>
      </c>
      <c r="B18" s="192"/>
      <c r="C18" s="145">
        <f>(C6+C7+C8+I17)/6</f>
        <v>8.091493055555555</v>
      </c>
      <c r="D18" s="131"/>
      <c r="E18" s="145">
        <f>(E6+E7+E8+K17)/6</f>
        <v>8.033368055555556</v>
      </c>
      <c r="F18" s="146"/>
      <c r="G18" s="145">
        <f>(G6+G7+G8+M17)/6</f>
        <v>8.453506944444444</v>
      </c>
      <c r="H18" s="146"/>
      <c r="I18" s="145">
        <f>(I6+I7+I8+I17)/6</f>
        <v>8.103645833333333</v>
      </c>
      <c r="J18" s="146"/>
      <c r="K18" s="145">
        <f>(K6+K7+K8+K17)/6</f>
        <v>8.067395833333334</v>
      </c>
      <c r="L18" s="131"/>
      <c r="M18" s="133">
        <f t="shared" si="0"/>
        <v>8.149881944444443</v>
      </c>
    </row>
    <row r="19" spans="1:13" ht="32.25" customHeight="1">
      <c r="A19" s="189"/>
      <c r="B19" s="189"/>
      <c r="C19" s="109"/>
      <c r="D19" s="110"/>
      <c r="E19" s="109"/>
      <c r="F19" s="110"/>
      <c r="G19" s="109"/>
      <c r="H19" s="110"/>
      <c r="I19" s="109"/>
      <c r="J19" s="110"/>
      <c r="K19" s="109"/>
      <c r="L19" s="128"/>
      <c r="M19" s="128"/>
    </row>
    <row r="20" spans="1:13" ht="36.75" customHeight="1">
      <c r="A20" s="193"/>
      <c r="B20" s="193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47"/>
    </row>
    <row r="21" spans="1:13" ht="22.5" customHeight="1">
      <c r="A21" s="191"/>
      <c r="B21" s="191"/>
      <c r="C21" s="194"/>
      <c r="D21" s="195"/>
      <c r="E21" s="194"/>
      <c r="F21" s="195"/>
      <c r="G21" s="194"/>
      <c r="H21" s="195"/>
      <c r="I21" s="195"/>
      <c r="J21" s="195"/>
      <c r="K21" s="195"/>
      <c r="L21" s="197"/>
      <c r="M21" s="197"/>
    </row>
    <row r="22" spans="1:13" ht="16.5" customHeight="1">
      <c r="A22" s="196"/>
      <c r="B22" s="196"/>
      <c r="C22" s="194"/>
      <c r="D22" s="195"/>
      <c r="E22" s="194"/>
      <c r="F22" s="195"/>
      <c r="G22" s="194"/>
      <c r="H22" s="195"/>
      <c r="I22" s="195"/>
      <c r="J22" s="195"/>
      <c r="K22" s="195"/>
      <c r="L22" s="197"/>
      <c r="M22" s="197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18</v>
      </c>
      <c r="B25" s="58" t="str">
        <f>B4</f>
        <v>31/62 PARADISE</v>
      </c>
      <c r="C25" s="59"/>
      <c r="D25" s="60"/>
      <c r="E25" s="61"/>
      <c r="F25" s="62"/>
      <c r="G25" s="61"/>
      <c r="H25" s="62"/>
      <c r="I25" s="61"/>
      <c r="J25" s="63"/>
      <c r="K25" s="61"/>
      <c r="L25" s="118"/>
      <c r="M25" s="124"/>
    </row>
    <row r="26" spans="1:13" ht="24.75" customHeight="1">
      <c r="A26" s="64" t="s">
        <v>19</v>
      </c>
      <c r="B26" s="65"/>
      <c r="C26" s="125">
        <v>1</v>
      </c>
      <c r="D26" s="66"/>
      <c r="E26" s="125">
        <v>2</v>
      </c>
      <c r="F26" s="67"/>
      <c r="G26" s="125">
        <v>3</v>
      </c>
      <c r="H26" s="67"/>
      <c r="I26" s="125">
        <v>4</v>
      </c>
      <c r="J26" s="67"/>
      <c r="K26" s="125">
        <v>5</v>
      </c>
      <c r="L26" s="119"/>
      <c r="M26" s="130" t="s">
        <v>17</v>
      </c>
    </row>
    <row r="27" spans="1:13" ht="19.5" customHeight="1">
      <c r="A27" s="68" t="s">
        <v>20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199"/>
      <c r="M27" s="127">
        <f aca="true" t="shared" si="1" ref="M27:M34">(C27+E27+G27+I27+K27)/5</f>
        <v>0</v>
      </c>
    </row>
    <row r="28" spans="1:13" ht="20.25" customHeight="1">
      <c r="A28" s="72"/>
      <c r="B28" s="73" t="s">
        <v>21</v>
      </c>
      <c r="C28" s="82">
        <v>7.5</v>
      </c>
      <c r="D28" s="74"/>
      <c r="E28" s="82">
        <v>7.5</v>
      </c>
      <c r="F28" s="74"/>
      <c r="G28" s="82">
        <v>8</v>
      </c>
      <c r="H28" s="74"/>
      <c r="I28" s="82">
        <v>7</v>
      </c>
      <c r="J28" s="74"/>
      <c r="K28" s="82">
        <v>7.3</v>
      </c>
      <c r="L28" s="199"/>
      <c r="M28" s="127">
        <f t="shared" si="1"/>
        <v>7.459999999999999</v>
      </c>
    </row>
    <row r="29" spans="1:13" ht="24.75" customHeight="1">
      <c r="A29" s="75"/>
      <c r="B29" s="76" t="s">
        <v>22</v>
      </c>
      <c r="C29" s="82">
        <v>8</v>
      </c>
      <c r="D29" s="71"/>
      <c r="E29" s="82">
        <v>8.5</v>
      </c>
      <c r="F29" s="71"/>
      <c r="G29" s="82">
        <v>8</v>
      </c>
      <c r="H29" s="71"/>
      <c r="I29" s="82">
        <v>8</v>
      </c>
      <c r="J29" s="71"/>
      <c r="K29" s="82">
        <v>7.5</v>
      </c>
      <c r="L29" s="120"/>
      <c r="M29" s="127">
        <f t="shared" si="1"/>
        <v>8</v>
      </c>
    </row>
    <row r="30" spans="1:13" ht="24.75" customHeight="1">
      <c r="A30" s="77"/>
      <c r="B30" s="76" t="s">
        <v>23</v>
      </c>
      <c r="C30" s="82">
        <v>7.5</v>
      </c>
      <c r="D30" s="78"/>
      <c r="E30" s="82">
        <v>8</v>
      </c>
      <c r="F30" s="78"/>
      <c r="G30" s="82">
        <v>7.8</v>
      </c>
      <c r="H30" s="78"/>
      <c r="I30" s="82">
        <v>8.5</v>
      </c>
      <c r="J30" s="78"/>
      <c r="K30" s="82">
        <v>7.8</v>
      </c>
      <c r="L30" s="120"/>
      <c r="M30" s="127">
        <f t="shared" si="1"/>
        <v>7.92</v>
      </c>
    </row>
    <row r="31" spans="1:13" ht="24.75" customHeight="1">
      <c r="A31" s="79"/>
      <c r="B31" s="76" t="s">
        <v>24</v>
      </c>
      <c r="C31" s="82">
        <v>7.5</v>
      </c>
      <c r="D31" s="71"/>
      <c r="E31" s="82">
        <v>6.5</v>
      </c>
      <c r="F31" s="71"/>
      <c r="G31" s="82">
        <v>7.7</v>
      </c>
      <c r="H31" s="71"/>
      <c r="I31" s="82">
        <v>7.5</v>
      </c>
      <c r="J31" s="71"/>
      <c r="K31" s="82">
        <v>7.3</v>
      </c>
      <c r="L31" s="120"/>
      <c r="M31" s="127">
        <f t="shared" si="1"/>
        <v>7.3</v>
      </c>
    </row>
    <row r="32" spans="1:13" ht="24.75" customHeight="1">
      <c r="A32" s="79"/>
      <c r="B32" s="76" t="s">
        <v>25</v>
      </c>
      <c r="C32" s="82">
        <v>6.5</v>
      </c>
      <c r="D32" s="78"/>
      <c r="E32" s="82">
        <v>7</v>
      </c>
      <c r="F32" s="78"/>
      <c r="G32" s="82">
        <v>7</v>
      </c>
      <c r="H32" s="78"/>
      <c r="I32" s="82">
        <v>7</v>
      </c>
      <c r="J32" s="78"/>
      <c r="K32" s="82">
        <v>7.5</v>
      </c>
      <c r="L32" s="120"/>
      <c r="M32" s="127">
        <f t="shared" si="1"/>
        <v>7</v>
      </c>
    </row>
    <row r="33" spans="1:13" ht="24.75" customHeight="1">
      <c r="A33" s="80"/>
      <c r="B33" s="81" t="s">
        <v>26</v>
      </c>
      <c r="C33" s="82">
        <v>7</v>
      </c>
      <c r="D33" s="82"/>
      <c r="E33" s="82">
        <v>7</v>
      </c>
      <c r="F33" s="78"/>
      <c r="G33" s="82">
        <v>7.5</v>
      </c>
      <c r="H33" s="78"/>
      <c r="I33" s="82">
        <v>7</v>
      </c>
      <c r="J33" s="78"/>
      <c r="K33" s="82">
        <v>7.5</v>
      </c>
      <c r="L33" s="120"/>
      <c r="M33" s="127">
        <f t="shared" si="1"/>
        <v>7.2</v>
      </c>
    </row>
    <row r="34" spans="1:13" ht="24.75" customHeight="1" thickBot="1">
      <c r="A34" s="83" t="s">
        <v>27</v>
      </c>
      <c r="B34" s="84"/>
      <c r="C34" s="115">
        <f>(C28+C29+C30+C31+C32+C33)/6</f>
        <v>7.333333333333333</v>
      </c>
      <c r="D34" s="85"/>
      <c r="E34" s="85">
        <f>(E28+E29+E30+E31+E32+E33)/6</f>
        <v>7.416666666666667</v>
      </c>
      <c r="F34" s="85"/>
      <c r="G34" s="115">
        <f>(G28+G29+G30+G31+G32+G33)/6</f>
        <v>7.666666666666667</v>
      </c>
      <c r="H34" s="85"/>
      <c r="I34" s="115">
        <f>(I28+I29+I30+I31+I32+I33)/6</f>
        <v>7.5</v>
      </c>
      <c r="J34" s="85"/>
      <c r="K34" s="115">
        <f>(K28+K29+K30+K31+K32+K33)/6</f>
        <v>7.483333333333334</v>
      </c>
      <c r="L34" s="126"/>
      <c r="M34" s="127">
        <f t="shared" si="1"/>
        <v>7.480000000000001</v>
      </c>
    </row>
    <row r="35" spans="1:13" ht="21.75" customHeight="1">
      <c r="A35" s="86" t="s">
        <v>28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1"/>
      <c r="M35" s="123"/>
    </row>
    <row r="36" spans="1:16" ht="16.5" customHeight="1">
      <c r="A36" s="90">
        <v>4</v>
      </c>
      <c r="B36" s="91" t="s">
        <v>47</v>
      </c>
      <c r="C36" s="92">
        <v>10</v>
      </c>
      <c r="D36" s="132">
        <f>(C36*2)</f>
        <v>20</v>
      </c>
      <c r="E36" s="134">
        <f>C36</f>
        <v>10</v>
      </c>
      <c r="F36" s="132">
        <f>(E36*2)</f>
        <v>20</v>
      </c>
      <c r="G36" s="134">
        <f>E36</f>
        <v>10</v>
      </c>
      <c r="H36" s="132">
        <f>(G36*2)</f>
        <v>20</v>
      </c>
      <c r="I36" s="134">
        <f>G36</f>
        <v>10</v>
      </c>
      <c r="J36" s="132">
        <f>(I36*2)</f>
        <v>20</v>
      </c>
      <c r="K36" s="134">
        <f>I36</f>
        <v>10</v>
      </c>
      <c r="L36" s="132">
        <f>(K36*2)</f>
        <v>20</v>
      </c>
      <c r="M36" s="155">
        <f>(C36+E36+G36+I36+K36)/5</f>
        <v>10</v>
      </c>
      <c r="P36" t="s">
        <v>29</v>
      </c>
    </row>
    <row r="37" spans="1:13" ht="24.75" customHeight="1">
      <c r="A37" s="94"/>
      <c r="B37" s="95" t="s">
        <v>48</v>
      </c>
      <c r="C37" s="92">
        <v>10</v>
      </c>
      <c r="D37" s="132">
        <f>(C37*3)</f>
        <v>30</v>
      </c>
      <c r="E37" s="134">
        <f>C37</f>
        <v>10</v>
      </c>
      <c r="F37" s="132">
        <f>(E37*3)</f>
        <v>30</v>
      </c>
      <c r="G37" s="134">
        <f>E37</f>
        <v>10</v>
      </c>
      <c r="H37" s="132">
        <f>(G37*3)</f>
        <v>30</v>
      </c>
      <c r="I37" s="134">
        <f>C37</f>
        <v>10</v>
      </c>
      <c r="J37" s="132">
        <f>(I37*3)</f>
        <v>30</v>
      </c>
      <c r="K37" s="134">
        <f>I37</f>
        <v>10</v>
      </c>
      <c r="L37" s="132">
        <f>(K37*3)</f>
        <v>30</v>
      </c>
      <c r="M37" s="155">
        <f>(C37+E37+G37+I37+K37)/5</f>
        <v>10</v>
      </c>
    </row>
    <row r="38" spans="1:13" ht="24.75" customHeight="1">
      <c r="A38" s="94"/>
      <c r="B38" s="95" t="s">
        <v>49</v>
      </c>
      <c r="C38" s="92">
        <v>9</v>
      </c>
      <c r="D38" s="132">
        <f>(C38*3)</f>
        <v>27</v>
      </c>
      <c r="E38" s="134">
        <f>C38</f>
        <v>9</v>
      </c>
      <c r="F38" s="132">
        <f>(E38*3)</f>
        <v>27</v>
      </c>
      <c r="G38" s="134">
        <f>E38</f>
        <v>9</v>
      </c>
      <c r="H38" s="132">
        <f>(G38*3)</f>
        <v>27</v>
      </c>
      <c r="I38" s="134">
        <f>G38</f>
        <v>9</v>
      </c>
      <c r="J38" s="132">
        <f>(I38*3)</f>
        <v>27</v>
      </c>
      <c r="K38" s="134">
        <f>I38</f>
        <v>9</v>
      </c>
      <c r="L38" s="132">
        <f>(K38*3)</f>
        <v>27</v>
      </c>
      <c r="M38" s="155">
        <f>(C38+E38+G38+I38+K38)/5</f>
        <v>9</v>
      </c>
    </row>
    <row r="39" spans="1:13" ht="24.75" customHeight="1">
      <c r="A39" s="96">
        <v>4</v>
      </c>
      <c r="B39" s="95"/>
      <c r="C39" s="92"/>
      <c r="D39" s="97"/>
      <c r="E39" s="93"/>
      <c r="F39" s="97"/>
      <c r="G39" s="93"/>
      <c r="H39" s="97"/>
      <c r="I39" s="93"/>
      <c r="J39" s="97"/>
      <c r="K39" s="92"/>
      <c r="L39" s="97"/>
      <c r="M39" s="123"/>
    </row>
    <row r="40" spans="1:13" ht="24.75" customHeight="1">
      <c r="A40" s="98">
        <v>3</v>
      </c>
      <c r="B40" s="99"/>
      <c r="C40" s="92"/>
      <c r="D40" s="18"/>
      <c r="E40" s="93"/>
      <c r="F40" s="18"/>
      <c r="G40" s="93"/>
      <c r="H40" s="18"/>
      <c r="I40" s="93"/>
      <c r="J40" s="18"/>
      <c r="K40" s="92"/>
      <c r="L40" s="18"/>
      <c r="M40" s="123"/>
    </row>
    <row r="41" spans="1:18" ht="24.75" customHeight="1" thickBot="1">
      <c r="A41" s="100" t="s">
        <v>27</v>
      </c>
      <c r="B41" s="101"/>
      <c r="C41" s="102">
        <f>D41*2</f>
        <v>9.625</v>
      </c>
      <c r="D41" s="179">
        <f>(D36+D37+D38)/8*0.5</f>
        <v>4.8125</v>
      </c>
      <c r="E41" s="102">
        <f>F41*2</f>
        <v>9.625</v>
      </c>
      <c r="F41" s="179">
        <f>(F36+F37+F38)/8*0.5</f>
        <v>4.8125</v>
      </c>
      <c r="G41" s="102">
        <f>H41*2</f>
        <v>9.625</v>
      </c>
      <c r="H41" s="179">
        <f>(H36+H37+H38)/8*0.5</f>
        <v>4.8125</v>
      </c>
      <c r="I41" s="102">
        <f>J41*2</f>
        <v>9.625</v>
      </c>
      <c r="J41" s="179">
        <f>(J36+J37+J38)/8*0.5</f>
        <v>4.8125</v>
      </c>
      <c r="K41" s="102">
        <f>L41*2</f>
        <v>9.625</v>
      </c>
      <c r="L41" s="179">
        <f>(L36+L37+L38)/8*0.5</f>
        <v>4.8125</v>
      </c>
      <c r="M41" s="123"/>
      <c r="R41" s="102"/>
    </row>
    <row r="42" spans="1:13" ht="24.75" customHeight="1" thickTop="1">
      <c r="A42" s="149">
        <v>4</v>
      </c>
      <c r="B42" s="150"/>
      <c r="C42" s="151"/>
      <c r="D42" s="152"/>
      <c r="E42" s="153"/>
      <c r="F42" s="152"/>
      <c r="G42" s="153"/>
      <c r="H42" s="152"/>
      <c r="I42" s="153"/>
      <c r="J42" s="152"/>
      <c r="K42" s="151"/>
      <c r="L42" s="154"/>
      <c r="M42" s="123"/>
    </row>
    <row r="43" spans="1:13" ht="24.75" customHeight="1">
      <c r="A43" s="103" t="s">
        <v>30</v>
      </c>
      <c r="B43" s="148"/>
      <c r="C43" s="104">
        <v>163</v>
      </c>
      <c r="D43" s="134"/>
      <c r="E43" s="134">
        <f>C43</f>
        <v>163</v>
      </c>
      <c r="F43" s="134"/>
      <c r="G43" s="134">
        <f>E43</f>
        <v>163</v>
      </c>
      <c r="H43" s="134"/>
      <c r="I43" s="135">
        <f>C43</f>
        <v>163</v>
      </c>
      <c r="J43" s="134"/>
      <c r="K43" s="135">
        <f>C43</f>
        <v>163</v>
      </c>
      <c r="L43" s="136"/>
      <c r="M43" s="147"/>
    </row>
    <row r="44" spans="1:13" ht="24.75" customHeight="1">
      <c r="A44" s="192" t="s">
        <v>31</v>
      </c>
      <c r="B44" s="192"/>
      <c r="C44" s="105">
        <v>173</v>
      </c>
      <c r="D44" s="137"/>
      <c r="E44" s="137">
        <f>C44</f>
        <v>173</v>
      </c>
      <c r="F44" s="137"/>
      <c r="G44" s="137">
        <f>E44</f>
        <v>173</v>
      </c>
      <c r="H44" s="137"/>
      <c r="I44" s="138">
        <f>C44</f>
        <v>173</v>
      </c>
      <c r="J44" s="137"/>
      <c r="K44" s="138">
        <f>C44</f>
        <v>173</v>
      </c>
      <c r="L44" s="139"/>
      <c r="M44" s="123"/>
    </row>
    <row r="45" spans="1:13" ht="24.75" customHeight="1">
      <c r="A45" s="192" t="s">
        <v>32</v>
      </c>
      <c r="B45" s="192"/>
      <c r="C45" s="105">
        <v>198</v>
      </c>
      <c r="D45" s="137"/>
      <c r="E45" s="137">
        <f>C45</f>
        <v>198</v>
      </c>
      <c r="F45" s="137"/>
      <c r="G45" s="137">
        <f>E45</f>
        <v>198</v>
      </c>
      <c r="H45" s="137"/>
      <c r="I45" s="138">
        <f>C45</f>
        <v>198</v>
      </c>
      <c r="J45" s="137"/>
      <c r="K45" s="138">
        <f>C45</f>
        <v>198</v>
      </c>
      <c r="L45" s="139"/>
      <c r="M45" s="123"/>
    </row>
    <row r="46" spans="1:13" ht="19.5" customHeight="1">
      <c r="A46" s="192" t="s">
        <v>33</v>
      </c>
      <c r="B46" s="192"/>
      <c r="C46" s="105">
        <v>21.5</v>
      </c>
      <c r="D46" s="137"/>
      <c r="E46" s="137">
        <f>C46</f>
        <v>21.5</v>
      </c>
      <c r="F46" s="137"/>
      <c r="G46" s="137">
        <f>E46</f>
        <v>21.5</v>
      </c>
      <c r="H46" s="137"/>
      <c r="I46" s="138">
        <f>C46</f>
        <v>21.5</v>
      </c>
      <c r="J46" s="137"/>
      <c r="K46" s="138">
        <f>C46</f>
        <v>21.5</v>
      </c>
      <c r="L46" s="139"/>
      <c r="M46" s="123"/>
    </row>
    <row r="47" spans="1:13" ht="19.5" customHeight="1">
      <c r="A47" s="192" t="s">
        <v>53</v>
      </c>
      <c r="B47" s="192"/>
      <c r="C47" s="105">
        <v>540</v>
      </c>
      <c r="D47" s="137"/>
      <c r="E47" s="137">
        <f>C47</f>
        <v>540</v>
      </c>
      <c r="F47" s="137"/>
      <c r="G47" s="137">
        <f>E47</f>
        <v>540</v>
      </c>
      <c r="H47" s="137"/>
      <c r="I47" s="138">
        <f>C47</f>
        <v>540</v>
      </c>
      <c r="J47" s="137"/>
      <c r="K47" s="138">
        <f>C47</f>
        <v>540</v>
      </c>
      <c r="L47" s="139"/>
      <c r="M47" s="123"/>
    </row>
    <row r="48" spans="1:12" ht="19.5" customHeight="1">
      <c r="A48" s="198"/>
      <c r="B48" s="198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mergeCells count="34">
    <mergeCell ref="A48:B48"/>
    <mergeCell ref="L27:L28"/>
    <mergeCell ref="A45:B45"/>
    <mergeCell ref="A46:B46"/>
    <mergeCell ref="A47:B47"/>
    <mergeCell ref="A44:B44"/>
    <mergeCell ref="J21:J22"/>
    <mergeCell ref="K21:K22"/>
    <mergeCell ref="L21:L22"/>
    <mergeCell ref="M21:M22"/>
    <mergeCell ref="F21:F22"/>
    <mergeCell ref="G21:G22"/>
    <mergeCell ref="H21:H22"/>
    <mergeCell ref="I21:I22"/>
    <mergeCell ref="C21:C22"/>
    <mergeCell ref="D21:D22"/>
    <mergeCell ref="E21:E22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1:B11"/>
    <mergeCell ref="A12:B12"/>
    <mergeCell ref="A13:B13"/>
    <mergeCell ref="A2:L2"/>
    <mergeCell ref="A6:B6"/>
    <mergeCell ref="A7:B7"/>
    <mergeCell ref="A8:B8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showGridLines="0" view="pageBreakPreview" zoomScale="75" zoomScaleSheetLayoutView="75" workbookViewId="0" topLeftCell="A1">
      <selection activeCell="K18" sqref="K18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6.00390625" style="0" customWidth="1"/>
    <col min="5" max="5" width="9.25390625" style="0" customWidth="1"/>
    <col min="6" max="6" width="4.875" style="0" customWidth="1"/>
    <col min="7" max="7" width="9.25390625" style="0" customWidth="1"/>
    <col min="8" max="8" width="5.125" style="0" customWidth="1"/>
    <col min="9" max="9" width="8.00390625" style="0" customWidth="1"/>
    <col min="10" max="10" width="5.75390625" style="0" customWidth="1"/>
    <col min="11" max="11" width="8.3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0" ht="24.75" customHeight="1">
      <c r="A3" s="25" t="s">
        <v>50</v>
      </c>
      <c r="B3" s="9"/>
      <c r="C3" s="26"/>
      <c r="D3" s="26"/>
      <c r="E3" s="26"/>
      <c r="F3" s="26"/>
      <c r="G3" s="26"/>
      <c r="H3" s="181" t="s">
        <v>79</v>
      </c>
      <c r="I3" s="27"/>
      <c r="J3" s="10"/>
    </row>
    <row r="4" spans="1:12" ht="27.75" customHeight="1" thickBot="1">
      <c r="A4" s="28"/>
      <c r="B4" s="29" t="s">
        <v>80</v>
      </c>
      <c r="C4" s="30" t="s">
        <v>13</v>
      </c>
      <c r="D4" s="31" t="s">
        <v>81</v>
      </c>
      <c r="E4" s="32"/>
      <c r="F4" s="33"/>
      <c r="G4" s="34"/>
      <c r="H4" s="35" t="s">
        <v>14</v>
      </c>
      <c r="I4" s="36"/>
      <c r="J4" s="33" t="s">
        <v>82</v>
      </c>
      <c r="K4" s="36"/>
      <c r="L4" s="37"/>
    </row>
    <row r="5" spans="1:13" ht="33" customHeight="1" thickBot="1">
      <c r="A5" s="38" t="s">
        <v>15</v>
      </c>
      <c r="B5" s="39" t="s">
        <v>16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6"/>
      <c r="M5" s="117" t="s">
        <v>17</v>
      </c>
    </row>
    <row r="6" spans="1:13" ht="22.5" customHeight="1">
      <c r="A6" s="186" t="s">
        <v>44</v>
      </c>
      <c r="B6" s="186"/>
      <c r="C6" s="45">
        <v>8</v>
      </c>
      <c r="D6" s="46"/>
      <c r="E6" s="45">
        <v>7.5</v>
      </c>
      <c r="F6" s="46"/>
      <c r="G6" s="46">
        <v>8.5</v>
      </c>
      <c r="H6" s="46"/>
      <c r="I6" s="46">
        <v>8</v>
      </c>
      <c r="J6" s="46"/>
      <c r="K6" s="46">
        <v>7.8</v>
      </c>
      <c r="L6" s="47"/>
      <c r="M6" s="131">
        <f aca="true" t="shared" si="0" ref="M6:M18">(C6+E6+G6+I6+K6)/5</f>
        <v>7.959999999999999</v>
      </c>
    </row>
    <row r="7" spans="1:13" ht="21" customHeight="1">
      <c r="A7" s="186" t="s">
        <v>45</v>
      </c>
      <c r="B7" s="186"/>
      <c r="C7" s="51">
        <f>C34</f>
        <v>7.5</v>
      </c>
      <c r="D7" s="49"/>
      <c r="E7" s="51">
        <f>E34</f>
        <v>7.666666666666667</v>
      </c>
      <c r="F7" s="49"/>
      <c r="G7" s="48">
        <f>G34</f>
        <v>7.766666666666667</v>
      </c>
      <c r="H7" s="49"/>
      <c r="I7" s="48">
        <f>I34</f>
        <v>8.083333333333334</v>
      </c>
      <c r="J7" s="49"/>
      <c r="K7" s="48">
        <f>K34</f>
        <v>7.8500000000000005</v>
      </c>
      <c r="L7" s="50"/>
      <c r="M7" s="131">
        <f t="shared" si="0"/>
        <v>7.773333333333333</v>
      </c>
    </row>
    <row r="8" spans="1:13" ht="21" customHeight="1">
      <c r="A8" s="186" t="s">
        <v>46</v>
      </c>
      <c r="B8" s="186"/>
      <c r="C8" s="48">
        <f>(C9+C10+C11+C12+C13+C14+C15+D16)/8*3</f>
        <v>26.625</v>
      </c>
      <c r="D8" s="52"/>
      <c r="E8" s="48">
        <f>(E9+E10+E11+E12+E13+E14+E15+F16)/8*3</f>
        <v>25.5</v>
      </c>
      <c r="F8" s="52"/>
      <c r="G8" s="48">
        <f>(G9+G10+G11+G12+G13+G14+G15+H16)/8*3</f>
        <v>27</v>
      </c>
      <c r="H8" s="52"/>
      <c r="I8" s="48">
        <f>(I9+I10+I11+I12+I13+I14+I15+J16)/8*3</f>
        <v>26.625</v>
      </c>
      <c r="J8" s="52"/>
      <c r="K8" s="48">
        <f>(K9+K10+K11+K12+K13+K14+K15+L16)/8*3</f>
        <v>26.099999999999998</v>
      </c>
      <c r="L8" s="129"/>
      <c r="M8" s="131">
        <f t="shared" si="0"/>
        <v>26.369999999999997</v>
      </c>
    </row>
    <row r="9" spans="1:13" ht="21" customHeight="1">
      <c r="A9" s="187" t="s">
        <v>34</v>
      </c>
      <c r="B9" s="187"/>
      <c r="C9" s="108">
        <v>8</v>
      </c>
      <c r="D9" s="142"/>
      <c r="E9" s="108">
        <v>7.5</v>
      </c>
      <c r="F9" s="142"/>
      <c r="G9" s="108">
        <v>8</v>
      </c>
      <c r="H9" s="142"/>
      <c r="I9" s="108">
        <v>8.2</v>
      </c>
      <c r="J9" s="142"/>
      <c r="K9" s="108">
        <v>7.9</v>
      </c>
      <c r="L9" s="142"/>
      <c r="M9" s="131">
        <f t="shared" si="0"/>
        <v>7.92</v>
      </c>
    </row>
    <row r="10" spans="1:13" ht="18.75" customHeight="1">
      <c r="A10" s="53" t="s">
        <v>35</v>
      </c>
      <c r="B10" s="12"/>
      <c r="C10" s="54">
        <v>7.5</v>
      </c>
      <c r="D10" s="143"/>
      <c r="E10" s="54">
        <v>7</v>
      </c>
      <c r="F10" s="143"/>
      <c r="G10" s="54">
        <v>7.8</v>
      </c>
      <c r="H10" s="143"/>
      <c r="I10" s="54">
        <v>8</v>
      </c>
      <c r="J10" s="143"/>
      <c r="K10" s="54">
        <v>7.8</v>
      </c>
      <c r="L10" s="143"/>
      <c r="M10" s="131">
        <f t="shared" si="0"/>
        <v>7.62</v>
      </c>
    </row>
    <row r="11" spans="1:13" ht="22.5" customHeight="1">
      <c r="A11" s="188" t="s">
        <v>36</v>
      </c>
      <c r="B11" s="188"/>
      <c r="C11" s="45">
        <v>8</v>
      </c>
      <c r="D11" s="140"/>
      <c r="E11" s="45">
        <v>8</v>
      </c>
      <c r="F11" s="140"/>
      <c r="G11" s="45">
        <v>8.5</v>
      </c>
      <c r="H11" s="140"/>
      <c r="I11" s="45">
        <v>8.5</v>
      </c>
      <c r="J11" s="140"/>
      <c r="K11" s="45">
        <v>7.9</v>
      </c>
      <c r="L11" s="140"/>
      <c r="M11" s="131">
        <f t="shared" si="0"/>
        <v>8.18</v>
      </c>
    </row>
    <row r="12" spans="1:13" ht="18" customHeight="1">
      <c r="A12" s="188" t="s">
        <v>37</v>
      </c>
      <c r="B12" s="188"/>
      <c r="C12" s="54">
        <v>8</v>
      </c>
      <c r="D12" s="143"/>
      <c r="E12" s="54">
        <v>7</v>
      </c>
      <c r="F12" s="143"/>
      <c r="G12" s="54">
        <v>8</v>
      </c>
      <c r="H12" s="143"/>
      <c r="I12" s="54">
        <v>7</v>
      </c>
      <c r="J12" s="143"/>
      <c r="K12" s="54">
        <v>7.8</v>
      </c>
      <c r="L12" s="143"/>
      <c r="M12" s="131">
        <f t="shared" si="0"/>
        <v>7.56</v>
      </c>
    </row>
    <row r="13" spans="1:13" ht="20.25" customHeight="1">
      <c r="A13" s="189" t="s">
        <v>38</v>
      </c>
      <c r="B13" s="189"/>
      <c r="C13" s="54">
        <v>8.5</v>
      </c>
      <c r="D13" s="144"/>
      <c r="E13" s="54">
        <v>9</v>
      </c>
      <c r="F13" s="144"/>
      <c r="G13" s="54">
        <v>9</v>
      </c>
      <c r="H13" s="144"/>
      <c r="I13" s="54">
        <v>8.3</v>
      </c>
      <c r="J13" s="144"/>
      <c r="K13" s="54">
        <v>8.1</v>
      </c>
      <c r="L13" s="144"/>
      <c r="M13" s="131">
        <f t="shared" si="0"/>
        <v>8.58</v>
      </c>
    </row>
    <row r="14" spans="1:13" ht="28.5" customHeight="1">
      <c r="A14" s="190" t="s">
        <v>39</v>
      </c>
      <c r="B14" s="190"/>
      <c r="C14" s="113">
        <f>C41</f>
        <v>9.25</v>
      </c>
      <c r="D14" s="114"/>
      <c r="E14" s="113">
        <f>E41</f>
        <v>9.25</v>
      </c>
      <c r="F14" s="114"/>
      <c r="G14" s="113">
        <f>G41</f>
        <v>9.25</v>
      </c>
      <c r="H14" s="114"/>
      <c r="I14" s="113">
        <f>I41</f>
        <v>9.25</v>
      </c>
      <c r="J14" s="114"/>
      <c r="K14" s="113">
        <f>K41</f>
        <v>9.25</v>
      </c>
      <c r="L14" s="114"/>
      <c r="M14" s="131">
        <f t="shared" si="0"/>
        <v>9.25</v>
      </c>
    </row>
    <row r="15" spans="1:13" ht="28.5" customHeight="1">
      <c r="A15" s="190" t="s">
        <v>40</v>
      </c>
      <c r="B15" s="190"/>
      <c r="C15" s="45">
        <v>9</v>
      </c>
      <c r="D15" s="140"/>
      <c r="E15" s="45">
        <v>9</v>
      </c>
      <c r="F15" s="140"/>
      <c r="G15" s="45">
        <v>9</v>
      </c>
      <c r="H15" s="140"/>
      <c r="I15" s="45">
        <v>9</v>
      </c>
      <c r="J15" s="140"/>
      <c r="K15" s="45">
        <v>9</v>
      </c>
      <c r="L15" s="140"/>
      <c r="M15" s="131">
        <f t="shared" si="0"/>
        <v>9</v>
      </c>
    </row>
    <row r="16" spans="1:13" ht="31.5" customHeight="1">
      <c r="A16" s="190" t="s">
        <v>41</v>
      </c>
      <c r="B16" s="190"/>
      <c r="C16" s="45">
        <v>8.5</v>
      </c>
      <c r="D16" s="141">
        <f>C16*1.5</f>
        <v>12.75</v>
      </c>
      <c r="E16" s="45">
        <v>7.5</v>
      </c>
      <c r="F16" s="141">
        <f>E16*1.5</f>
        <v>11.25</v>
      </c>
      <c r="G16" s="45">
        <v>8.3</v>
      </c>
      <c r="H16" s="141">
        <f>G16*1.5</f>
        <v>12.450000000000001</v>
      </c>
      <c r="I16" s="45">
        <v>8.5</v>
      </c>
      <c r="J16" s="140">
        <f>I16*1.5</f>
        <v>12.75</v>
      </c>
      <c r="K16" s="45">
        <v>7.9</v>
      </c>
      <c r="L16" s="140">
        <f>K16*1.5</f>
        <v>11.850000000000001</v>
      </c>
      <c r="M16" s="131">
        <f t="shared" si="0"/>
        <v>8.139999999999999</v>
      </c>
    </row>
    <row r="17" spans="1:13" ht="43.5" customHeight="1">
      <c r="A17" s="191" t="s">
        <v>42</v>
      </c>
      <c r="B17" s="191"/>
      <c r="C17" s="114">
        <f>(C6+C7+C10+C11+C12)/5</f>
        <v>7.8</v>
      </c>
      <c r="D17" s="112"/>
      <c r="E17" s="114">
        <f>(E6+E7+E10+E11+E12)/5</f>
        <v>7.4333333333333345</v>
      </c>
      <c r="F17" s="111"/>
      <c r="G17" s="114">
        <f>(G6+G7+G10+G11+G12)/5</f>
        <v>8.113333333333333</v>
      </c>
      <c r="H17" s="111"/>
      <c r="I17" s="114">
        <f>(I6+I7+I10+I11+I12)/5</f>
        <v>7.916666666666667</v>
      </c>
      <c r="J17" s="111"/>
      <c r="K17" s="114">
        <f>(K6+K7+K10+K11+K12)/5</f>
        <v>7.83</v>
      </c>
      <c r="L17" s="112"/>
      <c r="M17" s="131">
        <f t="shared" si="0"/>
        <v>7.818666666666667</v>
      </c>
    </row>
    <row r="18" spans="1:13" ht="28.5" customHeight="1">
      <c r="A18" s="192" t="s">
        <v>43</v>
      </c>
      <c r="B18" s="192"/>
      <c r="C18" s="145">
        <f>(C6+C7+C8+I17)/6</f>
        <v>8.340277777777777</v>
      </c>
      <c r="D18" s="131"/>
      <c r="E18" s="145">
        <f>(E6+E7+E8+K17)/6</f>
        <v>8.082777777777778</v>
      </c>
      <c r="F18" s="146"/>
      <c r="G18" s="145">
        <f>(G6+G7+G8+M17)/6</f>
        <v>8.514222222222221</v>
      </c>
      <c r="H18" s="146"/>
      <c r="I18" s="145">
        <f>(I6+I7+I8+I17)/6</f>
        <v>8.4375</v>
      </c>
      <c r="J18" s="146"/>
      <c r="K18" s="145">
        <f>(K6+K7+K8+K17)/6</f>
        <v>8.263333333333334</v>
      </c>
      <c r="L18" s="131"/>
      <c r="M18" s="133">
        <f t="shared" si="0"/>
        <v>8.327622222222223</v>
      </c>
    </row>
    <row r="19" spans="1:13" ht="32.25" customHeight="1">
      <c r="A19" s="189"/>
      <c r="B19" s="189"/>
      <c r="C19" s="109"/>
      <c r="D19" s="110"/>
      <c r="E19" s="109"/>
      <c r="F19" s="110"/>
      <c r="G19" s="109"/>
      <c r="H19" s="110"/>
      <c r="I19" s="109"/>
      <c r="J19" s="110"/>
      <c r="K19" s="109"/>
      <c r="L19" s="128"/>
      <c r="M19" s="128"/>
    </row>
    <row r="20" spans="1:13" ht="36.75" customHeight="1">
      <c r="A20" s="193"/>
      <c r="B20" s="193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47"/>
    </row>
    <row r="21" spans="1:13" ht="22.5" customHeight="1">
      <c r="A21" s="191"/>
      <c r="B21" s="191"/>
      <c r="C21" s="194"/>
      <c r="D21" s="195"/>
      <c r="E21" s="194"/>
      <c r="F21" s="195"/>
      <c r="G21" s="194"/>
      <c r="H21" s="195"/>
      <c r="I21" s="195"/>
      <c r="J21" s="195"/>
      <c r="K21" s="195"/>
      <c r="L21" s="197"/>
      <c r="M21" s="197"/>
    </row>
    <row r="22" spans="1:13" ht="16.5" customHeight="1">
      <c r="A22" s="196"/>
      <c r="B22" s="196"/>
      <c r="C22" s="194"/>
      <c r="D22" s="195"/>
      <c r="E22" s="194"/>
      <c r="F22" s="195"/>
      <c r="G22" s="194"/>
      <c r="H22" s="195"/>
      <c r="I22" s="195"/>
      <c r="J22" s="195"/>
      <c r="K22" s="195"/>
      <c r="L22" s="197"/>
      <c r="M22" s="197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18</v>
      </c>
      <c r="B25" s="58" t="str">
        <f>B4</f>
        <v>BO JANGLES K.</v>
      </c>
      <c r="C25" s="59"/>
      <c r="D25" s="60"/>
      <c r="E25" s="61"/>
      <c r="F25" s="62"/>
      <c r="G25" s="61"/>
      <c r="H25" s="62"/>
      <c r="I25" s="61"/>
      <c r="J25" s="63"/>
      <c r="K25" s="61"/>
      <c r="L25" s="118"/>
      <c r="M25" s="124"/>
    </row>
    <row r="26" spans="1:13" ht="24.75" customHeight="1">
      <c r="A26" s="64" t="s">
        <v>19</v>
      </c>
      <c r="B26" s="65"/>
      <c r="C26" s="125">
        <v>1</v>
      </c>
      <c r="D26" s="66"/>
      <c r="E26" s="125">
        <v>2</v>
      </c>
      <c r="F26" s="67"/>
      <c r="G26" s="125">
        <v>3</v>
      </c>
      <c r="H26" s="67"/>
      <c r="I26" s="125">
        <v>4</v>
      </c>
      <c r="J26" s="67"/>
      <c r="K26" s="125">
        <v>5</v>
      </c>
      <c r="L26" s="119"/>
      <c r="M26" s="130" t="s">
        <v>17</v>
      </c>
    </row>
    <row r="27" spans="1:13" ht="19.5" customHeight="1">
      <c r="A27" s="68" t="s">
        <v>20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199"/>
      <c r="M27" s="127">
        <f aca="true" t="shared" si="1" ref="M27:M34">(C27+E27+G27+I27+K27)/5</f>
        <v>0</v>
      </c>
    </row>
    <row r="28" spans="1:13" ht="20.25" customHeight="1">
      <c r="A28" s="72"/>
      <c r="B28" s="73" t="s">
        <v>21</v>
      </c>
      <c r="C28" s="82">
        <v>8</v>
      </c>
      <c r="D28" s="74"/>
      <c r="E28" s="82">
        <v>8.5</v>
      </c>
      <c r="F28" s="74"/>
      <c r="G28" s="82">
        <v>8</v>
      </c>
      <c r="H28" s="74"/>
      <c r="I28" s="82">
        <v>8.5</v>
      </c>
      <c r="J28" s="74"/>
      <c r="K28" s="82">
        <v>7.9</v>
      </c>
      <c r="L28" s="199"/>
      <c r="M28" s="127">
        <f t="shared" si="1"/>
        <v>8.18</v>
      </c>
    </row>
    <row r="29" spans="1:13" ht="24.75" customHeight="1">
      <c r="A29" s="75"/>
      <c r="B29" s="76" t="s">
        <v>22</v>
      </c>
      <c r="C29" s="82">
        <v>8</v>
      </c>
      <c r="D29" s="71"/>
      <c r="E29" s="82">
        <v>7.5</v>
      </c>
      <c r="F29" s="71"/>
      <c r="G29" s="82">
        <v>8</v>
      </c>
      <c r="H29" s="71"/>
      <c r="I29" s="82">
        <v>8.5</v>
      </c>
      <c r="J29" s="71"/>
      <c r="K29" s="82">
        <v>8</v>
      </c>
      <c r="L29" s="120"/>
      <c r="M29" s="127">
        <f t="shared" si="1"/>
        <v>8</v>
      </c>
    </row>
    <row r="30" spans="1:13" ht="24.75" customHeight="1">
      <c r="A30" s="77"/>
      <c r="B30" s="76" t="s">
        <v>23</v>
      </c>
      <c r="C30" s="82">
        <v>7.5</v>
      </c>
      <c r="D30" s="78"/>
      <c r="E30" s="82">
        <v>8</v>
      </c>
      <c r="F30" s="78"/>
      <c r="G30" s="82">
        <v>8</v>
      </c>
      <c r="H30" s="78"/>
      <c r="I30" s="82">
        <v>8</v>
      </c>
      <c r="J30" s="78"/>
      <c r="K30" s="82">
        <v>7.8</v>
      </c>
      <c r="L30" s="120"/>
      <c r="M30" s="127">
        <f t="shared" si="1"/>
        <v>7.859999999999999</v>
      </c>
    </row>
    <row r="31" spans="1:13" ht="24.75" customHeight="1">
      <c r="A31" s="79"/>
      <c r="B31" s="76" t="s">
        <v>24</v>
      </c>
      <c r="C31" s="82">
        <v>7.5</v>
      </c>
      <c r="D31" s="71"/>
      <c r="E31" s="82">
        <v>8</v>
      </c>
      <c r="F31" s="71"/>
      <c r="G31" s="82">
        <v>7.8</v>
      </c>
      <c r="H31" s="71"/>
      <c r="I31" s="82">
        <v>8</v>
      </c>
      <c r="J31" s="71"/>
      <c r="K31" s="82">
        <v>7.9</v>
      </c>
      <c r="L31" s="120"/>
      <c r="M31" s="127">
        <f t="shared" si="1"/>
        <v>7.840000000000001</v>
      </c>
    </row>
    <row r="32" spans="1:13" ht="24.75" customHeight="1">
      <c r="A32" s="79"/>
      <c r="B32" s="76" t="s">
        <v>25</v>
      </c>
      <c r="C32" s="82">
        <v>7.5</v>
      </c>
      <c r="D32" s="78"/>
      <c r="E32" s="82">
        <v>7</v>
      </c>
      <c r="F32" s="78"/>
      <c r="G32" s="82">
        <v>7.3</v>
      </c>
      <c r="H32" s="78"/>
      <c r="I32" s="82">
        <v>8</v>
      </c>
      <c r="J32" s="78"/>
      <c r="K32" s="82">
        <v>7.8</v>
      </c>
      <c r="L32" s="120"/>
      <c r="M32" s="127">
        <f t="shared" si="1"/>
        <v>7.5200000000000005</v>
      </c>
    </row>
    <row r="33" spans="1:13" ht="24.75" customHeight="1">
      <c r="A33" s="80"/>
      <c r="B33" s="81" t="s">
        <v>26</v>
      </c>
      <c r="C33" s="82">
        <v>6.5</v>
      </c>
      <c r="D33" s="82"/>
      <c r="E33" s="82">
        <v>7</v>
      </c>
      <c r="F33" s="78"/>
      <c r="G33" s="82">
        <v>7.5</v>
      </c>
      <c r="H33" s="78"/>
      <c r="I33" s="82">
        <v>7.5</v>
      </c>
      <c r="J33" s="78"/>
      <c r="K33" s="82">
        <v>7.7</v>
      </c>
      <c r="L33" s="120"/>
      <c r="M33" s="127">
        <f t="shared" si="1"/>
        <v>7.24</v>
      </c>
    </row>
    <row r="34" spans="1:13" ht="24.75" customHeight="1" thickBot="1">
      <c r="A34" s="83" t="s">
        <v>27</v>
      </c>
      <c r="B34" s="84"/>
      <c r="C34" s="115">
        <f>(C28+C29+C30+C31+C32+C33)/6</f>
        <v>7.5</v>
      </c>
      <c r="D34" s="85"/>
      <c r="E34" s="85">
        <f>(E28+E29+E30+E31+E32+E33)/6</f>
        <v>7.666666666666667</v>
      </c>
      <c r="F34" s="85"/>
      <c r="G34" s="115">
        <f>(G28+G29+G30+G31+G32+G33)/6</f>
        <v>7.766666666666667</v>
      </c>
      <c r="H34" s="85"/>
      <c r="I34" s="115">
        <f>(I28+I29+I30+I31+I32+I33)/6</f>
        <v>8.083333333333334</v>
      </c>
      <c r="J34" s="85"/>
      <c r="K34" s="115">
        <f>(K28+K29+K30+K31+K32+K33)/6</f>
        <v>7.8500000000000005</v>
      </c>
      <c r="L34" s="126"/>
      <c r="M34" s="127">
        <f t="shared" si="1"/>
        <v>7.773333333333333</v>
      </c>
    </row>
    <row r="35" spans="1:13" ht="21.75" customHeight="1">
      <c r="A35" s="86" t="s">
        <v>28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1"/>
      <c r="M35" s="123"/>
    </row>
    <row r="36" spans="1:16" ht="16.5" customHeight="1">
      <c r="A36" s="90">
        <v>4</v>
      </c>
      <c r="B36" s="91" t="s">
        <v>47</v>
      </c>
      <c r="C36" s="92">
        <v>10</v>
      </c>
      <c r="D36" s="132">
        <f>(C36*2)</f>
        <v>20</v>
      </c>
      <c r="E36" s="134">
        <f>C36</f>
        <v>10</v>
      </c>
      <c r="F36" s="132">
        <f>(E36*2)</f>
        <v>20</v>
      </c>
      <c r="G36" s="134">
        <f>E36</f>
        <v>10</v>
      </c>
      <c r="H36" s="132">
        <f>(G36*2)</f>
        <v>20</v>
      </c>
      <c r="I36" s="134">
        <f>G36</f>
        <v>10</v>
      </c>
      <c r="J36" s="132">
        <f>(I36*2)</f>
        <v>20</v>
      </c>
      <c r="K36" s="134">
        <f>I36</f>
        <v>10</v>
      </c>
      <c r="L36" s="132">
        <f>(K36*2)</f>
        <v>20</v>
      </c>
      <c r="M36" s="155">
        <f>(C36+E36+G36+I36+K36)/5</f>
        <v>10</v>
      </c>
      <c r="P36" t="s">
        <v>29</v>
      </c>
    </row>
    <row r="37" spans="1:13" ht="24.75" customHeight="1">
      <c r="A37" s="94"/>
      <c r="B37" s="95" t="s">
        <v>48</v>
      </c>
      <c r="C37" s="92">
        <v>10</v>
      </c>
      <c r="D37" s="132">
        <f>(C37*3)</f>
        <v>30</v>
      </c>
      <c r="E37" s="134">
        <f>C37</f>
        <v>10</v>
      </c>
      <c r="F37" s="132">
        <f>(E37*3)</f>
        <v>30</v>
      </c>
      <c r="G37" s="134">
        <f>E37</f>
        <v>10</v>
      </c>
      <c r="H37" s="132">
        <f>(G37*3)</f>
        <v>30</v>
      </c>
      <c r="I37" s="134">
        <f>C37</f>
        <v>10</v>
      </c>
      <c r="J37" s="132">
        <f>(I37*3)</f>
        <v>30</v>
      </c>
      <c r="K37" s="134">
        <f>I37</f>
        <v>10</v>
      </c>
      <c r="L37" s="132">
        <f>(K37*3)</f>
        <v>30</v>
      </c>
      <c r="M37" s="155">
        <f>(C37+E37+G37+I37+K37)/5</f>
        <v>10</v>
      </c>
    </row>
    <row r="38" spans="1:13" ht="24.75" customHeight="1">
      <c r="A38" s="94"/>
      <c r="B38" s="95" t="s">
        <v>49</v>
      </c>
      <c r="C38" s="92">
        <v>8</v>
      </c>
      <c r="D38" s="132">
        <f>(C38*3)</f>
        <v>24</v>
      </c>
      <c r="E38" s="134">
        <f>C38</f>
        <v>8</v>
      </c>
      <c r="F38" s="132">
        <f>(E38*3)</f>
        <v>24</v>
      </c>
      <c r="G38" s="134">
        <f>E38</f>
        <v>8</v>
      </c>
      <c r="H38" s="132">
        <f>(G38*3)</f>
        <v>24</v>
      </c>
      <c r="I38" s="134">
        <f>G38</f>
        <v>8</v>
      </c>
      <c r="J38" s="132">
        <f>(I38*3)</f>
        <v>24</v>
      </c>
      <c r="K38" s="134">
        <f>I38</f>
        <v>8</v>
      </c>
      <c r="L38" s="132">
        <f>(K38*3)</f>
        <v>24</v>
      </c>
      <c r="M38" s="155">
        <f>(C38+E38+G38+I38+K38)/5</f>
        <v>8</v>
      </c>
    </row>
    <row r="39" spans="1:13" ht="24.75" customHeight="1">
      <c r="A39" s="96">
        <v>4</v>
      </c>
      <c r="B39" s="95"/>
      <c r="C39" s="92"/>
      <c r="D39" s="97"/>
      <c r="E39" s="93"/>
      <c r="F39" s="97"/>
      <c r="G39" s="93"/>
      <c r="H39" s="97"/>
      <c r="I39" s="93"/>
      <c r="J39" s="97"/>
      <c r="K39" s="92"/>
      <c r="L39" s="97"/>
      <c r="M39" s="123"/>
    </row>
    <row r="40" spans="1:13" ht="24.75" customHeight="1">
      <c r="A40" s="98">
        <v>3</v>
      </c>
      <c r="B40" s="99"/>
      <c r="C40" s="92"/>
      <c r="D40" s="18"/>
      <c r="E40" s="93"/>
      <c r="F40" s="18"/>
      <c r="G40" s="93"/>
      <c r="H40" s="18"/>
      <c r="I40" s="93"/>
      <c r="J40" s="18"/>
      <c r="K40" s="92"/>
      <c r="L40" s="18"/>
      <c r="M40" s="123"/>
    </row>
    <row r="41" spans="1:18" ht="24.75" customHeight="1" thickBot="1">
      <c r="A41" s="100" t="s">
        <v>27</v>
      </c>
      <c r="B41" s="101"/>
      <c r="C41" s="102">
        <f>D41*2</f>
        <v>9.25</v>
      </c>
      <c r="D41" s="178">
        <f>(D36+D37+D38)/8*0.5</f>
        <v>4.625</v>
      </c>
      <c r="E41" s="102">
        <f>F41*2</f>
        <v>9.25</v>
      </c>
      <c r="F41" s="178">
        <f>(F36+F37+F38)/8*0.5</f>
        <v>4.625</v>
      </c>
      <c r="G41" s="102">
        <f>H41*2</f>
        <v>9.25</v>
      </c>
      <c r="H41" s="178">
        <f>(H36+H37+H38)/8*0.5</f>
        <v>4.625</v>
      </c>
      <c r="I41" s="102">
        <f>J41*2</f>
        <v>9.25</v>
      </c>
      <c r="J41" s="178">
        <f>(J36+J37+J38)/8*0.5</f>
        <v>4.625</v>
      </c>
      <c r="K41" s="102">
        <f>L41*2</f>
        <v>9.25</v>
      </c>
      <c r="L41" s="178">
        <f>(L36+L37+L38)/8*0.5</f>
        <v>4.625</v>
      </c>
      <c r="M41" s="123"/>
      <c r="R41" s="102"/>
    </row>
    <row r="42" spans="1:13" ht="24.75" customHeight="1" thickTop="1">
      <c r="A42" s="149">
        <v>4</v>
      </c>
      <c r="B42" s="150"/>
      <c r="C42" s="151"/>
      <c r="D42" s="152"/>
      <c r="E42" s="153"/>
      <c r="F42" s="152"/>
      <c r="G42" s="153"/>
      <c r="H42" s="152"/>
      <c r="I42" s="153"/>
      <c r="J42" s="152"/>
      <c r="K42" s="151"/>
      <c r="L42" s="154"/>
      <c r="M42" s="123"/>
    </row>
    <row r="43" spans="1:13" ht="24.75" customHeight="1">
      <c r="A43" s="103" t="s">
        <v>30</v>
      </c>
      <c r="B43" s="148"/>
      <c r="C43" s="104">
        <v>169</v>
      </c>
      <c r="D43" s="134"/>
      <c r="E43" s="134">
        <f>C43</f>
        <v>169</v>
      </c>
      <c r="F43" s="134"/>
      <c r="G43" s="134">
        <f>E43</f>
        <v>169</v>
      </c>
      <c r="H43" s="134"/>
      <c r="I43" s="135">
        <f>C43</f>
        <v>169</v>
      </c>
      <c r="J43" s="134"/>
      <c r="K43" s="135">
        <f>C43</f>
        <v>169</v>
      </c>
      <c r="L43" s="136"/>
      <c r="M43" s="147"/>
    </row>
    <row r="44" spans="1:13" ht="24.75" customHeight="1">
      <c r="A44" s="192" t="s">
        <v>31</v>
      </c>
      <c r="B44" s="192"/>
      <c r="C44" s="105">
        <v>180</v>
      </c>
      <c r="D44" s="137"/>
      <c r="E44" s="137">
        <f>C44</f>
        <v>180</v>
      </c>
      <c r="F44" s="137"/>
      <c r="G44" s="137">
        <f>E44</f>
        <v>180</v>
      </c>
      <c r="H44" s="137"/>
      <c r="I44" s="138">
        <f>C44</f>
        <v>180</v>
      </c>
      <c r="J44" s="137"/>
      <c r="K44" s="138">
        <f>C44</f>
        <v>180</v>
      </c>
      <c r="L44" s="139"/>
      <c r="M44" s="123"/>
    </row>
    <row r="45" spans="1:13" ht="24.75" customHeight="1">
      <c r="A45" s="192" t="s">
        <v>32</v>
      </c>
      <c r="B45" s="192"/>
      <c r="C45" s="105">
        <v>190</v>
      </c>
      <c r="D45" s="137"/>
      <c r="E45" s="137">
        <f>C45</f>
        <v>190</v>
      </c>
      <c r="F45" s="137"/>
      <c r="G45" s="137">
        <f>E45</f>
        <v>190</v>
      </c>
      <c r="H45" s="137"/>
      <c r="I45" s="138">
        <f>C45</f>
        <v>190</v>
      </c>
      <c r="J45" s="137"/>
      <c r="K45" s="138">
        <f>C45</f>
        <v>190</v>
      </c>
      <c r="L45" s="139"/>
      <c r="M45" s="123"/>
    </row>
    <row r="46" spans="1:13" ht="19.5" customHeight="1">
      <c r="A46" s="192" t="s">
        <v>33</v>
      </c>
      <c r="B46" s="192"/>
      <c r="C46" s="105">
        <v>22</v>
      </c>
      <c r="D46" s="137"/>
      <c r="E46" s="137">
        <f>C46</f>
        <v>22</v>
      </c>
      <c r="F46" s="137"/>
      <c r="G46" s="137">
        <f>E46</f>
        <v>22</v>
      </c>
      <c r="H46" s="137"/>
      <c r="I46" s="138">
        <f>C46</f>
        <v>22</v>
      </c>
      <c r="J46" s="137"/>
      <c r="K46" s="138">
        <f>C46</f>
        <v>22</v>
      </c>
      <c r="L46" s="139"/>
      <c r="M46" s="123"/>
    </row>
    <row r="47" spans="1:13" ht="19.5" customHeight="1">
      <c r="A47" s="192" t="s">
        <v>53</v>
      </c>
      <c r="B47" s="192"/>
      <c r="C47" s="105">
        <v>540</v>
      </c>
      <c r="D47" s="137"/>
      <c r="E47" s="137">
        <f>C47</f>
        <v>540</v>
      </c>
      <c r="F47" s="137"/>
      <c r="G47" s="137">
        <f>E47</f>
        <v>540</v>
      </c>
      <c r="H47" s="137"/>
      <c r="I47" s="138">
        <f>C47</f>
        <v>540</v>
      </c>
      <c r="J47" s="137"/>
      <c r="K47" s="138">
        <f>C47</f>
        <v>540</v>
      </c>
      <c r="L47" s="139"/>
      <c r="M47" s="123"/>
    </row>
    <row r="48" spans="1:12" ht="19.5" customHeight="1">
      <c r="A48" s="198"/>
      <c r="B48" s="198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mergeCells count="34">
    <mergeCell ref="A2:L2"/>
    <mergeCell ref="A6:B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C22"/>
    <mergeCell ref="D21:D22"/>
    <mergeCell ref="E21:E22"/>
    <mergeCell ref="A22:B22"/>
    <mergeCell ref="F21:F22"/>
    <mergeCell ref="G21:G22"/>
    <mergeCell ref="H21:H22"/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A44:B44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8"/>
  <sheetViews>
    <sheetView showGridLines="0" view="pageBreakPreview" zoomScale="75" zoomScaleSheetLayoutView="75" workbookViewId="0" topLeftCell="A2">
      <selection activeCell="M8" sqref="M8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875" style="0" customWidth="1"/>
    <col min="7" max="7" width="9.25390625" style="0" customWidth="1"/>
    <col min="8" max="8" width="5.125" style="0" customWidth="1"/>
    <col min="9" max="9" width="8.00390625" style="0" customWidth="1"/>
    <col min="10" max="10" width="5.75390625" style="0" customWidth="1"/>
    <col min="11" max="11" width="8.3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0" ht="24.75" customHeight="1">
      <c r="A3" s="25" t="s">
        <v>50</v>
      </c>
      <c r="B3" s="9"/>
      <c r="C3" s="26"/>
      <c r="D3" s="26"/>
      <c r="E3" s="26"/>
      <c r="F3" s="26"/>
      <c r="G3" s="26"/>
      <c r="H3" s="10" t="s">
        <v>12</v>
      </c>
      <c r="I3" s="27"/>
      <c r="J3" s="10"/>
    </row>
    <row r="4" spans="1:12" ht="27.75" customHeight="1" thickBot="1">
      <c r="A4" s="28"/>
      <c r="B4" s="29"/>
      <c r="C4" s="30" t="s">
        <v>13</v>
      </c>
      <c r="D4" s="31"/>
      <c r="E4" s="32"/>
      <c r="F4" s="33"/>
      <c r="G4" s="34"/>
      <c r="H4" s="35" t="s">
        <v>14</v>
      </c>
      <c r="I4" s="36"/>
      <c r="J4" s="33"/>
      <c r="K4" s="36"/>
      <c r="L4" s="37"/>
    </row>
    <row r="5" spans="1:13" ht="33" customHeight="1" thickBot="1">
      <c r="A5" s="38" t="s">
        <v>15</v>
      </c>
      <c r="B5" s="39" t="s">
        <v>16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6"/>
      <c r="M5" s="117" t="s">
        <v>17</v>
      </c>
    </row>
    <row r="6" spans="1:13" ht="22.5" customHeight="1">
      <c r="A6" s="186" t="s">
        <v>44</v>
      </c>
      <c r="B6" s="186"/>
      <c r="C6" s="45"/>
      <c r="D6" s="46"/>
      <c r="E6" s="45"/>
      <c r="F6" s="46"/>
      <c r="G6" s="46"/>
      <c r="H6" s="46"/>
      <c r="I6" s="46"/>
      <c r="J6" s="46"/>
      <c r="K6" s="46"/>
      <c r="L6" s="47"/>
      <c r="M6" s="131">
        <f aca="true" t="shared" si="0" ref="M6:M18">(C6+E6+G6+I6+K6)/5</f>
        <v>0</v>
      </c>
    </row>
    <row r="7" spans="1:13" ht="21" customHeight="1">
      <c r="A7" s="186" t="s">
        <v>45</v>
      </c>
      <c r="B7" s="186"/>
      <c r="C7" s="51">
        <f>C34</f>
        <v>0</v>
      </c>
      <c r="D7" s="49"/>
      <c r="E7" s="51">
        <f>E34</f>
        <v>0</v>
      </c>
      <c r="F7" s="49"/>
      <c r="G7" s="48">
        <f>G34</f>
        <v>0</v>
      </c>
      <c r="H7" s="49"/>
      <c r="I7" s="48">
        <f>I34</f>
        <v>0</v>
      </c>
      <c r="J7" s="49"/>
      <c r="K7" s="48">
        <f>K34</f>
        <v>0</v>
      </c>
      <c r="L7" s="50"/>
      <c r="M7" s="131">
        <f t="shared" si="0"/>
        <v>0</v>
      </c>
    </row>
    <row r="8" spans="1:13" ht="21" customHeight="1">
      <c r="A8" s="186" t="s">
        <v>46</v>
      </c>
      <c r="B8" s="186"/>
      <c r="C8" s="48">
        <f>(C9+C10+C11+C12+C13+C14+C15+D16)/8*3</f>
        <v>0</v>
      </c>
      <c r="D8" s="52"/>
      <c r="E8" s="48">
        <f>(E9+E10+E11+E12+E13+E14+E15+F16)/8*3</f>
        <v>0</v>
      </c>
      <c r="F8" s="52"/>
      <c r="G8" s="48">
        <f>(G9+G10+G11+G12+G13+G14+G15+H16)/8*3</f>
        <v>0</v>
      </c>
      <c r="H8" s="52"/>
      <c r="I8" s="48">
        <f>(I9+I10+I11+I12+I13+I14+I15+J16)/8*3</f>
        <v>0</v>
      </c>
      <c r="J8" s="52"/>
      <c r="K8" s="48">
        <f>(K9+K10+K11+K12+K13+K14+K15+L16)/8*3</f>
        <v>0</v>
      </c>
      <c r="L8" s="129"/>
      <c r="M8" s="131">
        <f t="shared" si="0"/>
        <v>0</v>
      </c>
    </row>
    <row r="9" spans="1:13" ht="21" customHeight="1">
      <c r="A9" s="187" t="s">
        <v>34</v>
      </c>
      <c r="B9" s="187"/>
      <c r="C9" s="108"/>
      <c r="D9" s="142"/>
      <c r="E9" s="108"/>
      <c r="F9" s="142"/>
      <c r="G9" s="108"/>
      <c r="H9" s="142"/>
      <c r="I9" s="108"/>
      <c r="J9" s="142"/>
      <c r="K9" s="108"/>
      <c r="L9" s="142"/>
      <c r="M9" s="131">
        <f t="shared" si="0"/>
        <v>0</v>
      </c>
    </row>
    <row r="10" spans="1:13" ht="18.75" customHeight="1">
      <c r="A10" s="53" t="s">
        <v>35</v>
      </c>
      <c r="B10" s="12"/>
      <c r="C10" s="54"/>
      <c r="D10" s="143"/>
      <c r="E10" s="54"/>
      <c r="F10" s="143"/>
      <c r="G10" s="54"/>
      <c r="H10" s="143"/>
      <c r="I10" s="54"/>
      <c r="J10" s="143"/>
      <c r="K10" s="54"/>
      <c r="L10" s="143"/>
      <c r="M10" s="131">
        <f t="shared" si="0"/>
        <v>0</v>
      </c>
    </row>
    <row r="11" spans="1:13" ht="22.5" customHeight="1">
      <c r="A11" s="188" t="s">
        <v>36</v>
      </c>
      <c r="B11" s="188"/>
      <c r="C11" s="45"/>
      <c r="D11" s="140"/>
      <c r="E11" s="45"/>
      <c r="F11" s="140"/>
      <c r="G11" s="45"/>
      <c r="H11" s="140"/>
      <c r="I11" s="45"/>
      <c r="J11" s="140"/>
      <c r="K11" s="45"/>
      <c r="L11" s="140"/>
      <c r="M11" s="131">
        <f t="shared" si="0"/>
        <v>0</v>
      </c>
    </row>
    <row r="12" spans="1:13" ht="18" customHeight="1">
      <c r="A12" s="188" t="s">
        <v>37</v>
      </c>
      <c r="B12" s="188"/>
      <c r="C12" s="54"/>
      <c r="D12" s="143"/>
      <c r="E12" s="54"/>
      <c r="F12" s="143"/>
      <c r="G12" s="54"/>
      <c r="H12" s="143"/>
      <c r="I12" s="54"/>
      <c r="J12" s="143"/>
      <c r="K12" s="54"/>
      <c r="L12" s="143"/>
      <c r="M12" s="131">
        <f t="shared" si="0"/>
        <v>0</v>
      </c>
    </row>
    <row r="13" spans="1:13" ht="20.25" customHeight="1">
      <c r="A13" s="189" t="s">
        <v>38</v>
      </c>
      <c r="B13" s="189"/>
      <c r="C13" s="54"/>
      <c r="D13" s="144"/>
      <c r="E13" s="54"/>
      <c r="F13" s="144"/>
      <c r="G13" s="54"/>
      <c r="H13" s="144"/>
      <c r="I13" s="54"/>
      <c r="J13" s="144"/>
      <c r="K13" s="54"/>
      <c r="L13" s="144"/>
      <c r="M13" s="131">
        <f t="shared" si="0"/>
        <v>0</v>
      </c>
    </row>
    <row r="14" spans="1:13" ht="28.5" customHeight="1">
      <c r="A14" s="190" t="s">
        <v>39</v>
      </c>
      <c r="B14" s="190"/>
      <c r="C14" s="113">
        <f>C41</f>
        <v>0</v>
      </c>
      <c r="D14" s="114"/>
      <c r="E14" s="113">
        <f>E41</f>
        <v>0</v>
      </c>
      <c r="F14" s="114"/>
      <c r="G14" s="113">
        <f>G41</f>
        <v>0</v>
      </c>
      <c r="H14" s="114"/>
      <c r="I14" s="113">
        <f>I41</f>
        <v>0</v>
      </c>
      <c r="J14" s="114"/>
      <c r="K14" s="113">
        <f>K41</f>
        <v>0</v>
      </c>
      <c r="L14" s="114"/>
      <c r="M14" s="131">
        <f t="shared" si="0"/>
        <v>0</v>
      </c>
    </row>
    <row r="15" spans="1:13" ht="28.5" customHeight="1">
      <c r="A15" s="190" t="s">
        <v>40</v>
      </c>
      <c r="B15" s="190"/>
      <c r="C15" s="45"/>
      <c r="D15" s="140"/>
      <c r="E15" s="45"/>
      <c r="F15" s="140"/>
      <c r="G15" s="45"/>
      <c r="H15" s="140"/>
      <c r="I15" s="45"/>
      <c r="J15" s="140"/>
      <c r="K15" s="45"/>
      <c r="L15" s="140"/>
      <c r="M15" s="131">
        <f t="shared" si="0"/>
        <v>0</v>
      </c>
    </row>
    <row r="16" spans="1:13" ht="31.5" customHeight="1">
      <c r="A16" s="190" t="s">
        <v>41</v>
      </c>
      <c r="B16" s="190"/>
      <c r="C16" s="45"/>
      <c r="D16" s="141">
        <f>C16*1.5</f>
        <v>0</v>
      </c>
      <c r="E16" s="45"/>
      <c r="F16" s="141">
        <f>E16*1.5</f>
        <v>0</v>
      </c>
      <c r="G16" s="45"/>
      <c r="H16" s="141">
        <f>G16*1.5</f>
        <v>0</v>
      </c>
      <c r="I16" s="45"/>
      <c r="J16" s="140">
        <f>I16*1.5</f>
        <v>0</v>
      </c>
      <c r="K16" s="45"/>
      <c r="L16" s="140">
        <f>K16*1.5</f>
        <v>0</v>
      </c>
      <c r="M16" s="131">
        <f t="shared" si="0"/>
        <v>0</v>
      </c>
    </row>
    <row r="17" spans="1:13" ht="43.5" customHeight="1">
      <c r="A17" s="191" t="s">
        <v>42</v>
      </c>
      <c r="B17" s="191"/>
      <c r="C17" s="114">
        <f>(C6+C7+C10+C11+C12)/5</f>
        <v>0</v>
      </c>
      <c r="D17" s="112"/>
      <c r="E17" s="114">
        <f>(E6+E7+E10+E11+E12)/5</f>
        <v>0</v>
      </c>
      <c r="F17" s="111"/>
      <c r="G17" s="114">
        <f>(G6+G7+G10+G11+G12)/5</f>
        <v>0</v>
      </c>
      <c r="H17" s="111"/>
      <c r="I17" s="114">
        <f>(I6+I7+I10+I11+I12)/5</f>
        <v>0</v>
      </c>
      <c r="J17" s="111"/>
      <c r="K17" s="114">
        <f>(K6+K7+K10+K11+K12)/5</f>
        <v>0</v>
      </c>
      <c r="L17" s="112"/>
      <c r="M17" s="131">
        <f t="shared" si="0"/>
        <v>0</v>
      </c>
    </row>
    <row r="18" spans="1:13" ht="28.5" customHeight="1">
      <c r="A18" s="192" t="s">
        <v>43</v>
      </c>
      <c r="B18" s="192"/>
      <c r="C18" s="145">
        <f>(C6+C7+C8+I17)/6</f>
        <v>0</v>
      </c>
      <c r="D18" s="131"/>
      <c r="E18" s="145">
        <f>(E6+E7+E8+K17)/6</f>
        <v>0</v>
      </c>
      <c r="F18" s="146"/>
      <c r="G18" s="145">
        <f>(G6+G7+G8+M17)/6</f>
        <v>0</v>
      </c>
      <c r="H18" s="146"/>
      <c r="I18" s="145">
        <f>(I6+I7+I8+I17)/6</f>
        <v>0</v>
      </c>
      <c r="J18" s="146"/>
      <c r="K18" s="145">
        <f>(K6+K7+K8+K17)/6</f>
        <v>0</v>
      </c>
      <c r="L18" s="131"/>
      <c r="M18" s="133">
        <f t="shared" si="0"/>
        <v>0</v>
      </c>
    </row>
    <row r="19" spans="1:13" ht="32.25" customHeight="1">
      <c r="A19" s="189"/>
      <c r="B19" s="189"/>
      <c r="C19" s="109"/>
      <c r="D19" s="110"/>
      <c r="E19" s="109"/>
      <c r="F19" s="110"/>
      <c r="G19" s="109"/>
      <c r="H19" s="110"/>
      <c r="I19" s="109"/>
      <c r="J19" s="110"/>
      <c r="K19" s="109"/>
      <c r="L19" s="128"/>
      <c r="M19" s="128"/>
    </row>
    <row r="20" spans="1:13" ht="36.75" customHeight="1">
      <c r="A20" s="193"/>
      <c r="B20" s="193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47"/>
    </row>
    <row r="21" spans="1:13" ht="22.5" customHeight="1">
      <c r="A21" s="191"/>
      <c r="B21" s="191"/>
      <c r="C21" s="194"/>
      <c r="D21" s="195"/>
      <c r="E21" s="194"/>
      <c r="F21" s="195"/>
      <c r="G21" s="194"/>
      <c r="H21" s="195"/>
      <c r="I21" s="195"/>
      <c r="J21" s="195"/>
      <c r="K21" s="195"/>
      <c r="L21" s="197"/>
      <c r="M21" s="197"/>
    </row>
    <row r="22" spans="1:13" ht="16.5" customHeight="1">
      <c r="A22" s="196"/>
      <c r="B22" s="196"/>
      <c r="C22" s="194"/>
      <c r="D22" s="195"/>
      <c r="E22" s="194"/>
      <c r="F22" s="195"/>
      <c r="G22" s="194"/>
      <c r="H22" s="195"/>
      <c r="I22" s="195"/>
      <c r="J22" s="195"/>
      <c r="K22" s="195"/>
      <c r="L22" s="197"/>
      <c r="M22" s="197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18</v>
      </c>
      <c r="B25" s="58">
        <f>B4</f>
        <v>0</v>
      </c>
      <c r="C25" s="59"/>
      <c r="D25" s="60"/>
      <c r="E25" s="61"/>
      <c r="F25" s="62"/>
      <c r="G25" s="61"/>
      <c r="H25" s="62"/>
      <c r="I25" s="61"/>
      <c r="J25" s="63"/>
      <c r="K25" s="61"/>
      <c r="L25" s="118"/>
      <c r="M25" s="124"/>
    </row>
    <row r="26" spans="1:13" ht="24.75" customHeight="1">
      <c r="A26" s="64" t="s">
        <v>19</v>
      </c>
      <c r="B26" s="65"/>
      <c r="C26" s="125">
        <v>1</v>
      </c>
      <c r="D26" s="66"/>
      <c r="E26" s="125">
        <v>2</v>
      </c>
      <c r="F26" s="67"/>
      <c r="G26" s="125">
        <v>3</v>
      </c>
      <c r="H26" s="67"/>
      <c r="I26" s="125">
        <v>4</v>
      </c>
      <c r="J26" s="67"/>
      <c r="K26" s="125">
        <v>5</v>
      </c>
      <c r="L26" s="119"/>
      <c r="M26" s="130" t="s">
        <v>17</v>
      </c>
    </row>
    <row r="27" spans="1:13" ht="19.5" customHeight="1">
      <c r="A27" s="68" t="s">
        <v>20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199"/>
      <c r="M27" s="127">
        <f aca="true" t="shared" si="1" ref="M27:M34">(C27+E27+G27+I27+K27)/5</f>
        <v>0</v>
      </c>
    </row>
    <row r="28" spans="1:13" ht="20.25" customHeight="1">
      <c r="A28" s="72"/>
      <c r="B28" s="73" t="s">
        <v>21</v>
      </c>
      <c r="C28" s="82"/>
      <c r="D28" s="74"/>
      <c r="E28" s="82"/>
      <c r="F28" s="74"/>
      <c r="G28" s="82"/>
      <c r="H28" s="74"/>
      <c r="I28" s="82"/>
      <c r="J28" s="74"/>
      <c r="K28" s="82"/>
      <c r="L28" s="199"/>
      <c r="M28" s="127">
        <f t="shared" si="1"/>
        <v>0</v>
      </c>
    </row>
    <row r="29" spans="1:13" ht="24.75" customHeight="1">
      <c r="A29" s="75"/>
      <c r="B29" s="76" t="s">
        <v>22</v>
      </c>
      <c r="C29" s="82"/>
      <c r="D29" s="71"/>
      <c r="E29" s="82"/>
      <c r="F29" s="71"/>
      <c r="G29" s="82"/>
      <c r="H29" s="71"/>
      <c r="I29" s="82"/>
      <c r="J29" s="71"/>
      <c r="K29" s="82"/>
      <c r="L29" s="120"/>
      <c r="M29" s="127">
        <f t="shared" si="1"/>
        <v>0</v>
      </c>
    </row>
    <row r="30" spans="1:13" ht="24.75" customHeight="1">
      <c r="A30" s="77"/>
      <c r="B30" s="76" t="s">
        <v>23</v>
      </c>
      <c r="C30" s="82"/>
      <c r="D30" s="78"/>
      <c r="E30" s="82"/>
      <c r="F30" s="78"/>
      <c r="G30" s="82"/>
      <c r="H30" s="78"/>
      <c r="I30" s="82"/>
      <c r="J30" s="78"/>
      <c r="K30" s="82"/>
      <c r="L30" s="120"/>
      <c r="M30" s="127">
        <f t="shared" si="1"/>
        <v>0</v>
      </c>
    </row>
    <row r="31" spans="1:13" ht="24.75" customHeight="1">
      <c r="A31" s="79"/>
      <c r="B31" s="76" t="s">
        <v>24</v>
      </c>
      <c r="C31" s="82"/>
      <c r="D31" s="71"/>
      <c r="E31" s="82"/>
      <c r="F31" s="71"/>
      <c r="G31" s="82"/>
      <c r="H31" s="71"/>
      <c r="I31" s="82"/>
      <c r="J31" s="71"/>
      <c r="K31" s="82"/>
      <c r="L31" s="120"/>
      <c r="M31" s="127">
        <f t="shared" si="1"/>
        <v>0</v>
      </c>
    </row>
    <row r="32" spans="1:13" ht="24.75" customHeight="1">
      <c r="A32" s="79"/>
      <c r="B32" s="76" t="s">
        <v>25</v>
      </c>
      <c r="C32" s="82"/>
      <c r="D32" s="78"/>
      <c r="E32" s="82"/>
      <c r="F32" s="78"/>
      <c r="G32" s="82"/>
      <c r="H32" s="78"/>
      <c r="I32" s="82"/>
      <c r="J32" s="78"/>
      <c r="K32" s="82"/>
      <c r="L32" s="120"/>
      <c r="M32" s="127">
        <f t="shared" si="1"/>
        <v>0</v>
      </c>
    </row>
    <row r="33" spans="1:13" ht="24.75" customHeight="1">
      <c r="A33" s="80"/>
      <c r="B33" s="81" t="s">
        <v>26</v>
      </c>
      <c r="C33" s="82"/>
      <c r="D33" s="82"/>
      <c r="E33" s="82"/>
      <c r="F33" s="78"/>
      <c r="G33" s="82"/>
      <c r="H33" s="78"/>
      <c r="I33" s="82"/>
      <c r="J33" s="78"/>
      <c r="K33" s="82"/>
      <c r="L33" s="120"/>
      <c r="M33" s="127">
        <f t="shared" si="1"/>
        <v>0</v>
      </c>
    </row>
    <row r="34" spans="1:13" ht="24.75" customHeight="1" thickBot="1">
      <c r="A34" s="83" t="s">
        <v>27</v>
      </c>
      <c r="B34" s="84"/>
      <c r="C34" s="115">
        <f>(C28+C29+C30+C31+C32+C33)/6</f>
        <v>0</v>
      </c>
      <c r="D34" s="85"/>
      <c r="E34" s="85">
        <f>(E28+E29+E30+E31+E32+E33)/6</f>
        <v>0</v>
      </c>
      <c r="F34" s="85"/>
      <c r="G34" s="115">
        <f>(G28+G29+G30+G31+G32+G33)/6</f>
        <v>0</v>
      </c>
      <c r="H34" s="85"/>
      <c r="I34" s="115">
        <f>(I28+I29+I30+I31+I32+I33)/6</f>
        <v>0</v>
      </c>
      <c r="J34" s="85"/>
      <c r="K34" s="115">
        <f>(K28+K29+K30+K31+K32+K33)/6</f>
        <v>0</v>
      </c>
      <c r="L34" s="126"/>
      <c r="M34" s="127">
        <f t="shared" si="1"/>
        <v>0</v>
      </c>
    </row>
    <row r="35" spans="1:13" ht="21.75" customHeight="1">
      <c r="A35" s="86" t="s">
        <v>28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1"/>
      <c r="M35" s="123"/>
    </row>
    <row r="36" spans="1:16" ht="16.5" customHeight="1">
      <c r="A36" s="90">
        <v>4</v>
      </c>
      <c r="B36" s="91" t="s">
        <v>47</v>
      </c>
      <c r="C36" s="92"/>
      <c r="D36" s="132">
        <f>(C36*2)</f>
        <v>0</v>
      </c>
      <c r="E36" s="134">
        <f>C36</f>
        <v>0</v>
      </c>
      <c r="F36" s="132">
        <f>(E36*2)</f>
        <v>0</v>
      </c>
      <c r="G36" s="134">
        <f>E36</f>
        <v>0</v>
      </c>
      <c r="H36" s="132">
        <f>(G36*2)</f>
        <v>0</v>
      </c>
      <c r="I36" s="134">
        <f>G36</f>
        <v>0</v>
      </c>
      <c r="J36" s="132">
        <f>(I36*2)</f>
        <v>0</v>
      </c>
      <c r="K36" s="134">
        <f>I36</f>
        <v>0</v>
      </c>
      <c r="L36" s="132">
        <f>(K36*2)</f>
        <v>0</v>
      </c>
      <c r="M36" s="155">
        <f>(C36+E36+G36+I36+K36)/5</f>
        <v>0</v>
      </c>
      <c r="P36" t="s">
        <v>29</v>
      </c>
    </row>
    <row r="37" spans="1:13" ht="24.75" customHeight="1">
      <c r="A37" s="94"/>
      <c r="B37" s="95" t="s">
        <v>48</v>
      </c>
      <c r="C37" s="92"/>
      <c r="D37" s="132">
        <f>(C37*3)</f>
        <v>0</v>
      </c>
      <c r="E37" s="134">
        <f>C37</f>
        <v>0</v>
      </c>
      <c r="F37" s="132">
        <f>(E37*3)</f>
        <v>0</v>
      </c>
      <c r="G37" s="134">
        <f>E37</f>
        <v>0</v>
      </c>
      <c r="H37" s="132">
        <f>(G37*3)</f>
        <v>0</v>
      </c>
      <c r="I37" s="134">
        <f>C37</f>
        <v>0</v>
      </c>
      <c r="J37" s="132">
        <f>(I37*3)</f>
        <v>0</v>
      </c>
      <c r="K37" s="134">
        <f>I37</f>
        <v>0</v>
      </c>
      <c r="L37" s="132">
        <f>(K37*3)</f>
        <v>0</v>
      </c>
      <c r="M37" s="155">
        <f>(C37+E37+G37+I37+K37)/5</f>
        <v>0</v>
      </c>
    </row>
    <row r="38" spans="1:13" ht="24.75" customHeight="1">
      <c r="A38" s="94"/>
      <c r="B38" s="95" t="s">
        <v>49</v>
      </c>
      <c r="C38" s="92"/>
      <c r="D38" s="132">
        <f>(C38*3)</f>
        <v>0</v>
      </c>
      <c r="E38" s="134">
        <f>C38</f>
        <v>0</v>
      </c>
      <c r="F38" s="132">
        <f>(E38*3)</f>
        <v>0</v>
      </c>
      <c r="G38" s="134">
        <f>E38</f>
        <v>0</v>
      </c>
      <c r="H38" s="132">
        <f>(G38*3)</f>
        <v>0</v>
      </c>
      <c r="I38" s="134">
        <f>G38</f>
        <v>0</v>
      </c>
      <c r="J38" s="132">
        <f>(I38*3)</f>
        <v>0</v>
      </c>
      <c r="K38" s="134">
        <f>I38</f>
        <v>0</v>
      </c>
      <c r="L38" s="132">
        <f>(K38*3)</f>
        <v>0</v>
      </c>
      <c r="M38" s="155">
        <f>(C38+E38+G38+I38+K38)/5</f>
        <v>0</v>
      </c>
    </row>
    <row r="39" spans="1:13" ht="24.75" customHeight="1">
      <c r="A39" s="96">
        <v>4</v>
      </c>
      <c r="B39" s="95"/>
      <c r="C39" s="92"/>
      <c r="D39" s="97"/>
      <c r="E39" s="93"/>
      <c r="F39" s="97"/>
      <c r="G39" s="93"/>
      <c r="H39" s="97"/>
      <c r="I39" s="93"/>
      <c r="J39" s="97"/>
      <c r="K39" s="92"/>
      <c r="L39" s="97"/>
      <c r="M39" s="123"/>
    </row>
    <row r="40" spans="1:13" ht="24.75" customHeight="1">
      <c r="A40" s="98">
        <v>3</v>
      </c>
      <c r="B40" s="99"/>
      <c r="C40" s="92"/>
      <c r="D40" s="18"/>
      <c r="E40" s="93"/>
      <c r="F40" s="18"/>
      <c r="G40" s="93"/>
      <c r="H40" s="18"/>
      <c r="I40" s="93"/>
      <c r="J40" s="18"/>
      <c r="K40" s="92"/>
      <c r="L40" s="18"/>
      <c r="M40" s="123"/>
    </row>
    <row r="41" spans="1:18" ht="24.75" customHeight="1" thickBot="1">
      <c r="A41" s="100" t="s">
        <v>27</v>
      </c>
      <c r="B41" s="101"/>
      <c r="C41" s="102">
        <f>(D36+D37+D38)/8*0.5</f>
        <v>0</v>
      </c>
      <c r="D41" s="102"/>
      <c r="E41" s="102">
        <f>(F36+F37+F38)/8*0.5</f>
        <v>0</v>
      </c>
      <c r="F41" s="102"/>
      <c r="G41" s="102">
        <f>(H36+H37+H38)/8*0.5</f>
        <v>0</v>
      </c>
      <c r="H41" s="102"/>
      <c r="I41" s="102">
        <f>(J36+J37+J38)/8*0.5</f>
        <v>0</v>
      </c>
      <c r="J41" s="102"/>
      <c r="K41" s="102">
        <f>(L36+L37+L38)/8*0.5</f>
        <v>0</v>
      </c>
      <c r="L41" s="122"/>
      <c r="M41" s="123"/>
      <c r="R41" s="102"/>
    </row>
    <row r="42" spans="1:13" ht="24.75" customHeight="1" thickTop="1">
      <c r="A42" s="149">
        <v>4</v>
      </c>
      <c r="B42" s="150"/>
      <c r="C42" s="151"/>
      <c r="D42" s="152"/>
      <c r="E42" s="153"/>
      <c r="F42" s="152"/>
      <c r="G42" s="153"/>
      <c r="H42" s="152"/>
      <c r="I42" s="153"/>
      <c r="J42" s="152"/>
      <c r="K42" s="151"/>
      <c r="L42" s="154"/>
      <c r="M42" s="123"/>
    </row>
    <row r="43" spans="1:13" ht="24.75" customHeight="1">
      <c r="A43" s="103" t="s">
        <v>30</v>
      </c>
      <c r="B43" s="148"/>
      <c r="C43" s="104"/>
      <c r="D43" s="134"/>
      <c r="E43" s="134">
        <f>C43</f>
        <v>0</v>
      </c>
      <c r="F43" s="134"/>
      <c r="G43" s="134">
        <f>E43</f>
        <v>0</v>
      </c>
      <c r="H43" s="134"/>
      <c r="I43" s="135">
        <f>C43</f>
        <v>0</v>
      </c>
      <c r="J43" s="134"/>
      <c r="K43" s="135">
        <f>C43</f>
        <v>0</v>
      </c>
      <c r="L43" s="136"/>
      <c r="M43" s="147"/>
    </row>
    <row r="44" spans="1:13" ht="24.75" customHeight="1">
      <c r="A44" s="192" t="s">
        <v>31</v>
      </c>
      <c r="B44" s="192"/>
      <c r="C44" s="105"/>
      <c r="D44" s="137"/>
      <c r="E44" s="137">
        <f>C44</f>
        <v>0</v>
      </c>
      <c r="F44" s="137"/>
      <c r="G44" s="137">
        <f>E44</f>
        <v>0</v>
      </c>
      <c r="H44" s="137"/>
      <c r="I44" s="138">
        <f>C44</f>
        <v>0</v>
      </c>
      <c r="J44" s="137"/>
      <c r="K44" s="138">
        <f>C44</f>
        <v>0</v>
      </c>
      <c r="L44" s="139"/>
      <c r="M44" s="123"/>
    </row>
    <row r="45" spans="1:13" ht="24.75" customHeight="1">
      <c r="A45" s="192" t="s">
        <v>32</v>
      </c>
      <c r="B45" s="192"/>
      <c r="C45" s="105"/>
      <c r="D45" s="137"/>
      <c r="E45" s="137">
        <f>C45</f>
        <v>0</v>
      </c>
      <c r="F45" s="137"/>
      <c r="G45" s="137">
        <f>E45</f>
        <v>0</v>
      </c>
      <c r="H45" s="137"/>
      <c r="I45" s="138">
        <f>C45</f>
        <v>0</v>
      </c>
      <c r="J45" s="137"/>
      <c r="K45" s="138">
        <f>C45</f>
        <v>0</v>
      </c>
      <c r="L45" s="139"/>
      <c r="M45" s="123"/>
    </row>
    <row r="46" spans="1:13" ht="19.5" customHeight="1">
      <c r="A46" s="192" t="s">
        <v>33</v>
      </c>
      <c r="B46" s="192"/>
      <c r="C46" s="105"/>
      <c r="D46" s="137"/>
      <c r="E46" s="137">
        <f>C46</f>
        <v>0</v>
      </c>
      <c r="F46" s="137"/>
      <c r="G46" s="137">
        <f>E46</f>
        <v>0</v>
      </c>
      <c r="H46" s="137"/>
      <c r="I46" s="138">
        <f>C46</f>
        <v>0</v>
      </c>
      <c r="J46" s="137"/>
      <c r="K46" s="138">
        <f>C46</f>
        <v>0</v>
      </c>
      <c r="L46" s="139"/>
      <c r="M46" s="123"/>
    </row>
    <row r="47" spans="1:13" ht="19.5" customHeight="1">
      <c r="A47" s="192" t="s">
        <v>53</v>
      </c>
      <c r="B47" s="192"/>
      <c r="C47" s="105"/>
      <c r="D47" s="137"/>
      <c r="E47" s="137">
        <f>C47</f>
        <v>0</v>
      </c>
      <c r="F47" s="137"/>
      <c r="G47" s="137">
        <f>E47</f>
        <v>0</v>
      </c>
      <c r="H47" s="137"/>
      <c r="I47" s="138">
        <f>C47</f>
        <v>0</v>
      </c>
      <c r="J47" s="137"/>
      <c r="K47" s="138">
        <f>C47</f>
        <v>0</v>
      </c>
      <c r="L47" s="139"/>
      <c r="M47" s="123"/>
    </row>
    <row r="48" spans="1:12" ht="19.5" customHeight="1">
      <c r="A48" s="198"/>
      <c r="B48" s="198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mergeCells count="34">
    <mergeCell ref="A48:B48"/>
    <mergeCell ref="L27:L28"/>
    <mergeCell ref="A45:B45"/>
    <mergeCell ref="A46:B46"/>
    <mergeCell ref="A47:B47"/>
    <mergeCell ref="A44:B44"/>
    <mergeCell ref="J21:J22"/>
    <mergeCell ref="K21:K22"/>
    <mergeCell ref="L21:L22"/>
    <mergeCell ref="M21:M22"/>
    <mergeCell ref="F21:F22"/>
    <mergeCell ref="G21:G22"/>
    <mergeCell ref="H21:H22"/>
    <mergeCell ref="I21:I22"/>
    <mergeCell ref="C21:C22"/>
    <mergeCell ref="D21:D22"/>
    <mergeCell ref="E21:E22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1:B11"/>
    <mergeCell ref="A12:B12"/>
    <mergeCell ref="A13:B13"/>
    <mergeCell ref="A2:L2"/>
    <mergeCell ref="A6:B6"/>
    <mergeCell ref="A7:B7"/>
    <mergeCell ref="A8:B8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8"/>
  <sheetViews>
    <sheetView showGridLines="0" view="pageBreakPreview" zoomScale="75" zoomScaleSheetLayoutView="75" workbookViewId="0" topLeftCell="A1">
      <selection activeCell="M8" sqref="M8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875" style="0" customWidth="1"/>
    <col min="7" max="7" width="9.25390625" style="0" customWidth="1"/>
    <col min="8" max="8" width="5.125" style="0" customWidth="1"/>
    <col min="9" max="9" width="8.00390625" style="0" customWidth="1"/>
    <col min="10" max="10" width="5.75390625" style="0" customWidth="1"/>
    <col min="11" max="11" width="8.3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0" ht="24.75" customHeight="1">
      <c r="A3" s="25" t="s">
        <v>50</v>
      </c>
      <c r="B3" s="9"/>
      <c r="C3" s="26"/>
      <c r="D3" s="26"/>
      <c r="E3" s="26"/>
      <c r="F3" s="26"/>
      <c r="G3" s="26"/>
      <c r="H3" s="10" t="s">
        <v>12</v>
      </c>
      <c r="I3" s="27"/>
      <c r="J3" s="10"/>
    </row>
    <row r="4" spans="1:12" ht="27.75" customHeight="1" thickBot="1">
      <c r="A4" s="28"/>
      <c r="B4" s="29"/>
      <c r="C4" s="30" t="s">
        <v>13</v>
      </c>
      <c r="D4" s="31"/>
      <c r="E4" s="32"/>
      <c r="F4" s="33"/>
      <c r="G4" s="34"/>
      <c r="H4" s="35" t="s">
        <v>14</v>
      </c>
      <c r="I4" s="36"/>
      <c r="J4" s="33"/>
      <c r="K4" s="36"/>
      <c r="L4" s="37"/>
    </row>
    <row r="5" spans="1:13" ht="33" customHeight="1" thickBot="1">
      <c r="A5" s="38" t="s">
        <v>15</v>
      </c>
      <c r="B5" s="39" t="s">
        <v>16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6"/>
      <c r="M5" s="117" t="s">
        <v>17</v>
      </c>
    </row>
    <row r="6" spans="1:13" ht="22.5" customHeight="1">
      <c r="A6" s="186" t="s">
        <v>44</v>
      </c>
      <c r="B6" s="186"/>
      <c r="C6" s="45"/>
      <c r="D6" s="46"/>
      <c r="E6" s="45"/>
      <c r="F6" s="46"/>
      <c r="G6" s="46"/>
      <c r="H6" s="46"/>
      <c r="I6" s="46"/>
      <c r="J6" s="46"/>
      <c r="K6" s="46"/>
      <c r="L6" s="47"/>
      <c r="M6" s="131">
        <f aca="true" t="shared" si="0" ref="M6:M18">(C6+E6+G6+I6+K6)/5</f>
        <v>0</v>
      </c>
    </row>
    <row r="7" spans="1:13" ht="21" customHeight="1">
      <c r="A7" s="186" t="s">
        <v>45</v>
      </c>
      <c r="B7" s="186"/>
      <c r="C7" s="51">
        <f>C34</f>
        <v>0</v>
      </c>
      <c r="D7" s="49"/>
      <c r="E7" s="51">
        <f>E34</f>
        <v>0</v>
      </c>
      <c r="F7" s="49"/>
      <c r="G7" s="48">
        <f>G34</f>
        <v>0</v>
      </c>
      <c r="H7" s="49"/>
      <c r="I7" s="48">
        <f>I34</f>
        <v>0</v>
      </c>
      <c r="J7" s="49"/>
      <c r="K7" s="48">
        <f>K34</f>
        <v>0</v>
      </c>
      <c r="L7" s="50"/>
      <c r="M7" s="131">
        <f t="shared" si="0"/>
        <v>0</v>
      </c>
    </row>
    <row r="8" spans="1:13" ht="21" customHeight="1">
      <c r="A8" s="186" t="s">
        <v>46</v>
      </c>
      <c r="B8" s="186"/>
      <c r="C8" s="48">
        <f>(C9+C10+C11+C12+C13+C14+C15+D16)/8*3</f>
        <v>0</v>
      </c>
      <c r="D8" s="52"/>
      <c r="E8" s="48">
        <f>(E9+E10+E11+E12+E13+E14+E15+F16)/8*3</f>
        <v>0</v>
      </c>
      <c r="F8" s="52"/>
      <c r="G8" s="48">
        <f>(G9+G10+G11+G12+G13+G14+G15+H16)/8*3</f>
        <v>0</v>
      </c>
      <c r="H8" s="52"/>
      <c r="I8" s="48">
        <f>(I9+I10+I11+I12+I13+I14+I15+J16)/8*3</f>
        <v>0</v>
      </c>
      <c r="J8" s="52"/>
      <c r="K8" s="48">
        <f>(K9+K10+K11+K12+K13+K14+K15+L16)/8*3</f>
        <v>0</v>
      </c>
      <c r="L8" s="129"/>
      <c r="M8" s="131">
        <f t="shared" si="0"/>
        <v>0</v>
      </c>
    </row>
    <row r="9" spans="1:13" ht="21" customHeight="1">
      <c r="A9" s="187" t="s">
        <v>34</v>
      </c>
      <c r="B9" s="187"/>
      <c r="C9" s="108"/>
      <c r="D9" s="142"/>
      <c r="E9" s="108"/>
      <c r="F9" s="142"/>
      <c r="G9" s="108"/>
      <c r="H9" s="142"/>
      <c r="I9" s="108"/>
      <c r="J9" s="142"/>
      <c r="K9" s="108"/>
      <c r="L9" s="142"/>
      <c r="M9" s="131">
        <f t="shared" si="0"/>
        <v>0</v>
      </c>
    </row>
    <row r="10" spans="1:13" ht="18.75" customHeight="1">
      <c r="A10" s="53" t="s">
        <v>35</v>
      </c>
      <c r="B10" s="12"/>
      <c r="C10" s="54"/>
      <c r="D10" s="143"/>
      <c r="E10" s="54"/>
      <c r="F10" s="143"/>
      <c r="G10" s="54"/>
      <c r="H10" s="143"/>
      <c r="I10" s="54"/>
      <c r="J10" s="143"/>
      <c r="K10" s="54"/>
      <c r="L10" s="143"/>
      <c r="M10" s="131">
        <f t="shared" si="0"/>
        <v>0</v>
      </c>
    </row>
    <row r="11" spans="1:13" ht="22.5" customHeight="1">
      <c r="A11" s="188" t="s">
        <v>36</v>
      </c>
      <c r="B11" s="188"/>
      <c r="C11" s="45"/>
      <c r="D11" s="140"/>
      <c r="E11" s="45"/>
      <c r="F11" s="140"/>
      <c r="G11" s="45"/>
      <c r="H11" s="140"/>
      <c r="I11" s="45"/>
      <c r="J11" s="140"/>
      <c r="K11" s="45"/>
      <c r="L11" s="140"/>
      <c r="M11" s="131">
        <f t="shared" si="0"/>
        <v>0</v>
      </c>
    </row>
    <row r="12" spans="1:13" ht="18" customHeight="1">
      <c r="A12" s="188" t="s">
        <v>37</v>
      </c>
      <c r="B12" s="188"/>
      <c r="C12" s="54"/>
      <c r="D12" s="143"/>
      <c r="E12" s="54"/>
      <c r="F12" s="143"/>
      <c r="G12" s="54"/>
      <c r="H12" s="143"/>
      <c r="I12" s="54"/>
      <c r="J12" s="143"/>
      <c r="K12" s="54"/>
      <c r="L12" s="143"/>
      <c r="M12" s="131">
        <f t="shared" si="0"/>
        <v>0</v>
      </c>
    </row>
    <row r="13" spans="1:13" ht="20.25" customHeight="1">
      <c r="A13" s="189" t="s">
        <v>38</v>
      </c>
      <c r="B13" s="189"/>
      <c r="C13" s="54"/>
      <c r="D13" s="144"/>
      <c r="E13" s="54"/>
      <c r="F13" s="144"/>
      <c r="G13" s="54"/>
      <c r="H13" s="144"/>
      <c r="I13" s="54"/>
      <c r="J13" s="144"/>
      <c r="K13" s="54"/>
      <c r="L13" s="144"/>
      <c r="M13" s="131">
        <f t="shared" si="0"/>
        <v>0</v>
      </c>
    </row>
    <row r="14" spans="1:13" ht="28.5" customHeight="1">
      <c r="A14" s="190" t="s">
        <v>39</v>
      </c>
      <c r="B14" s="190"/>
      <c r="C14" s="113">
        <f>C41</f>
        <v>0</v>
      </c>
      <c r="D14" s="114"/>
      <c r="E14" s="113">
        <f>E41</f>
        <v>0</v>
      </c>
      <c r="F14" s="114"/>
      <c r="G14" s="113">
        <f>G41</f>
        <v>0</v>
      </c>
      <c r="H14" s="114"/>
      <c r="I14" s="113">
        <f>I41</f>
        <v>0</v>
      </c>
      <c r="J14" s="114"/>
      <c r="K14" s="113">
        <f>K41</f>
        <v>0</v>
      </c>
      <c r="L14" s="114"/>
      <c r="M14" s="131">
        <f t="shared" si="0"/>
        <v>0</v>
      </c>
    </row>
    <row r="15" spans="1:13" ht="28.5" customHeight="1">
      <c r="A15" s="190" t="s">
        <v>40</v>
      </c>
      <c r="B15" s="190"/>
      <c r="C15" s="45"/>
      <c r="D15" s="140"/>
      <c r="E15" s="45"/>
      <c r="F15" s="140"/>
      <c r="G15" s="45"/>
      <c r="H15" s="140"/>
      <c r="I15" s="45"/>
      <c r="J15" s="140"/>
      <c r="K15" s="45"/>
      <c r="L15" s="140"/>
      <c r="M15" s="131">
        <f t="shared" si="0"/>
        <v>0</v>
      </c>
    </row>
    <row r="16" spans="1:13" ht="31.5" customHeight="1">
      <c r="A16" s="190" t="s">
        <v>41</v>
      </c>
      <c r="B16" s="190"/>
      <c r="C16" s="45"/>
      <c r="D16" s="141">
        <f>C16*1.5</f>
        <v>0</v>
      </c>
      <c r="E16" s="45"/>
      <c r="F16" s="141">
        <f>E16*1.5</f>
        <v>0</v>
      </c>
      <c r="G16" s="45"/>
      <c r="H16" s="141">
        <f>G16*1.5</f>
        <v>0</v>
      </c>
      <c r="I16" s="45"/>
      <c r="J16" s="140">
        <f>I16*1.5</f>
        <v>0</v>
      </c>
      <c r="K16" s="45"/>
      <c r="L16" s="140">
        <f>K16*1.5</f>
        <v>0</v>
      </c>
      <c r="M16" s="131">
        <f t="shared" si="0"/>
        <v>0</v>
      </c>
    </row>
    <row r="17" spans="1:13" ht="43.5" customHeight="1">
      <c r="A17" s="191" t="s">
        <v>42</v>
      </c>
      <c r="B17" s="191"/>
      <c r="C17" s="114">
        <f>(C6+C7+C10+C11+C12)/5</f>
        <v>0</v>
      </c>
      <c r="D17" s="112"/>
      <c r="E17" s="114">
        <f>(E6+E7+E10+E11+E12)/5</f>
        <v>0</v>
      </c>
      <c r="F17" s="111"/>
      <c r="G17" s="114">
        <f>(G6+G7+G10+G11+G12)/5</f>
        <v>0</v>
      </c>
      <c r="H17" s="111"/>
      <c r="I17" s="114">
        <f>(I6+I7+I10+I11+I12)/5</f>
        <v>0</v>
      </c>
      <c r="J17" s="111"/>
      <c r="K17" s="114">
        <f>(K6+K7+K10+K11+K12)/5</f>
        <v>0</v>
      </c>
      <c r="L17" s="112"/>
      <c r="M17" s="131">
        <f t="shared" si="0"/>
        <v>0</v>
      </c>
    </row>
    <row r="18" spans="1:13" ht="28.5" customHeight="1">
      <c r="A18" s="192" t="s">
        <v>43</v>
      </c>
      <c r="B18" s="192"/>
      <c r="C18" s="145">
        <f>(C6+C7+C8+I17)/6</f>
        <v>0</v>
      </c>
      <c r="D18" s="131"/>
      <c r="E18" s="145">
        <f>(E6+E7+E8+K17)/6</f>
        <v>0</v>
      </c>
      <c r="F18" s="146"/>
      <c r="G18" s="145">
        <f>(G6+G7+G8+M17)/6</f>
        <v>0</v>
      </c>
      <c r="H18" s="146"/>
      <c r="I18" s="145">
        <f>(I6+I7+I8+I17)/6</f>
        <v>0</v>
      </c>
      <c r="J18" s="146"/>
      <c r="K18" s="145">
        <f>(K6+K7+K8+K17)/6</f>
        <v>0</v>
      </c>
      <c r="L18" s="131"/>
      <c r="M18" s="133">
        <f t="shared" si="0"/>
        <v>0</v>
      </c>
    </row>
    <row r="19" spans="1:13" ht="32.25" customHeight="1">
      <c r="A19" s="189"/>
      <c r="B19" s="189"/>
      <c r="C19" s="109"/>
      <c r="D19" s="110"/>
      <c r="E19" s="109"/>
      <c r="F19" s="110"/>
      <c r="G19" s="109"/>
      <c r="H19" s="110"/>
      <c r="I19" s="109"/>
      <c r="J19" s="110"/>
      <c r="K19" s="109"/>
      <c r="L19" s="128"/>
      <c r="M19" s="128"/>
    </row>
    <row r="20" spans="1:13" ht="36.75" customHeight="1">
      <c r="A20" s="193"/>
      <c r="B20" s="193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47"/>
    </row>
    <row r="21" spans="1:13" ht="22.5" customHeight="1">
      <c r="A21" s="191"/>
      <c r="B21" s="191"/>
      <c r="C21" s="194"/>
      <c r="D21" s="195"/>
      <c r="E21" s="194"/>
      <c r="F21" s="195"/>
      <c r="G21" s="194"/>
      <c r="H21" s="195"/>
      <c r="I21" s="195"/>
      <c r="J21" s="195"/>
      <c r="K21" s="195"/>
      <c r="L21" s="197"/>
      <c r="M21" s="197"/>
    </row>
    <row r="22" spans="1:13" ht="16.5" customHeight="1">
      <c r="A22" s="196"/>
      <c r="B22" s="196"/>
      <c r="C22" s="194"/>
      <c r="D22" s="195"/>
      <c r="E22" s="194"/>
      <c r="F22" s="195"/>
      <c r="G22" s="194"/>
      <c r="H22" s="195"/>
      <c r="I22" s="195"/>
      <c r="J22" s="195"/>
      <c r="K22" s="195"/>
      <c r="L22" s="197"/>
      <c r="M22" s="197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18</v>
      </c>
      <c r="B25" s="58">
        <f>B4</f>
        <v>0</v>
      </c>
      <c r="C25" s="59"/>
      <c r="D25" s="60"/>
      <c r="E25" s="61"/>
      <c r="F25" s="62"/>
      <c r="G25" s="61"/>
      <c r="H25" s="62"/>
      <c r="I25" s="61"/>
      <c r="J25" s="63"/>
      <c r="K25" s="61"/>
      <c r="L25" s="118"/>
      <c r="M25" s="124"/>
    </row>
    <row r="26" spans="1:13" ht="24.75" customHeight="1">
      <c r="A26" s="64" t="s">
        <v>19</v>
      </c>
      <c r="B26" s="65"/>
      <c r="C26" s="125">
        <v>1</v>
      </c>
      <c r="D26" s="66"/>
      <c r="E26" s="125">
        <v>2</v>
      </c>
      <c r="F26" s="67"/>
      <c r="G26" s="125">
        <v>3</v>
      </c>
      <c r="H26" s="67"/>
      <c r="I26" s="125">
        <v>4</v>
      </c>
      <c r="J26" s="67"/>
      <c r="K26" s="125">
        <v>5</v>
      </c>
      <c r="L26" s="119"/>
      <c r="M26" s="130" t="s">
        <v>17</v>
      </c>
    </row>
    <row r="27" spans="1:13" ht="19.5" customHeight="1">
      <c r="A27" s="68" t="s">
        <v>20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199"/>
      <c r="M27" s="127">
        <f aca="true" t="shared" si="1" ref="M27:M34">(C27+E27+G27+I27+K27)/5</f>
        <v>0</v>
      </c>
    </row>
    <row r="28" spans="1:13" ht="20.25" customHeight="1">
      <c r="A28" s="72"/>
      <c r="B28" s="73" t="s">
        <v>21</v>
      </c>
      <c r="C28" s="82"/>
      <c r="D28" s="74"/>
      <c r="E28" s="82"/>
      <c r="F28" s="74"/>
      <c r="G28" s="82"/>
      <c r="H28" s="74"/>
      <c r="I28" s="82"/>
      <c r="J28" s="74"/>
      <c r="K28" s="82"/>
      <c r="L28" s="199"/>
      <c r="M28" s="127">
        <f t="shared" si="1"/>
        <v>0</v>
      </c>
    </row>
    <row r="29" spans="1:13" ht="24.75" customHeight="1">
      <c r="A29" s="75"/>
      <c r="B29" s="76" t="s">
        <v>22</v>
      </c>
      <c r="C29" s="82"/>
      <c r="D29" s="71"/>
      <c r="E29" s="82"/>
      <c r="F29" s="71"/>
      <c r="G29" s="82"/>
      <c r="H29" s="71"/>
      <c r="I29" s="82"/>
      <c r="J29" s="71"/>
      <c r="K29" s="82"/>
      <c r="L29" s="120"/>
      <c r="M29" s="127">
        <f t="shared" si="1"/>
        <v>0</v>
      </c>
    </row>
    <row r="30" spans="1:13" ht="24.75" customHeight="1">
      <c r="A30" s="77"/>
      <c r="B30" s="76" t="s">
        <v>23</v>
      </c>
      <c r="C30" s="82"/>
      <c r="D30" s="78"/>
      <c r="E30" s="82"/>
      <c r="F30" s="78"/>
      <c r="G30" s="82"/>
      <c r="H30" s="78"/>
      <c r="I30" s="82"/>
      <c r="J30" s="78"/>
      <c r="K30" s="82"/>
      <c r="L30" s="120"/>
      <c r="M30" s="127">
        <f t="shared" si="1"/>
        <v>0</v>
      </c>
    </row>
    <row r="31" spans="1:13" ht="24.75" customHeight="1">
      <c r="A31" s="79"/>
      <c r="B31" s="76" t="s">
        <v>24</v>
      </c>
      <c r="C31" s="82"/>
      <c r="D31" s="71"/>
      <c r="E31" s="82"/>
      <c r="F31" s="71"/>
      <c r="G31" s="82"/>
      <c r="H31" s="71"/>
      <c r="I31" s="82"/>
      <c r="J31" s="71"/>
      <c r="K31" s="82"/>
      <c r="L31" s="120"/>
      <c r="M31" s="127">
        <f t="shared" si="1"/>
        <v>0</v>
      </c>
    </row>
    <row r="32" spans="1:13" ht="24.75" customHeight="1">
      <c r="A32" s="79"/>
      <c r="B32" s="76" t="s">
        <v>25</v>
      </c>
      <c r="C32" s="82"/>
      <c r="D32" s="78"/>
      <c r="E32" s="82"/>
      <c r="F32" s="78"/>
      <c r="G32" s="82"/>
      <c r="H32" s="78"/>
      <c r="I32" s="82"/>
      <c r="J32" s="78"/>
      <c r="K32" s="82"/>
      <c r="L32" s="120"/>
      <c r="M32" s="127">
        <f t="shared" si="1"/>
        <v>0</v>
      </c>
    </row>
    <row r="33" spans="1:13" ht="24.75" customHeight="1">
      <c r="A33" s="80"/>
      <c r="B33" s="81" t="s">
        <v>26</v>
      </c>
      <c r="C33" s="82"/>
      <c r="D33" s="82"/>
      <c r="E33" s="82"/>
      <c r="F33" s="78"/>
      <c r="G33" s="82"/>
      <c r="H33" s="78"/>
      <c r="I33" s="82"/>
      <c r="J33" s="78"/>
      <c r="K33" s="82"/>
      <c r="L33" s="120"/>
      <c r="M33" s="127">
        <f t="shared" si="1"/>
        <v>0</v>
      </c>
    </row>
    <row r="34" spans="1:13" ht="24.75" customHeight="1" thickBot="1">
      <c r="A34" s="83" t="s">
        <v>27</v>
      </c>
      <c r="B34" s="84"/>
      <c r="C34" s="115">
        <f>(C28+C29+C30+C31+C32+C33)/6</f>
        <v>0</v>
      </c>
      <c r="D34" s="85"/>
      <c r="E34" s="85">
        <f>(E28+E29+E30+E31+E32+E33)/6</f>
        <v>0</v>
      </c>
      <c r="F34" s="85"/>
      <c r="G34" s="115">
        <f>(G28+G29+G30+G31+G32+G33)/6</f>
        <v>0</v>
      </c>
      <c r="H34" s="85"/>
      <c r="I34" s="115">
        <f>(I28+I29+I30+I31+I32+I33)/6</f>
        <v>0</v>
      </c>
      <c r="J34" s="85"/>
      <c r="K34" s="115">
        <f>(K28+K29+K30+K31+K32+K33)/6</f>
        <v>0</v>
      </c>
      <c r="L34" s="126"/>
      <c r="M34" s="127">
        <f t="shared" si="1"/>
        <v>0</v>
      </c>
    </row>
    <row r="35" spans="1:13" ht="21.75" customHeight="1">
      <c r="A35" s="86" t="s">
        <v>28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1"/>
      <c r="M35" s="123"/>
    </row>
    <row r="36" spans="1:16" ht="16.5" customHeight="1">
      <c r="A36" s="90">
        <v>4</v>
      </c>
      <c r="B36" s="91" t="s">
        <v>47</v>
      </c>
      <c r="C36" s="92"/>
      <c r="D36" s="132">
        <f>(C36*2)</f>
        <v>0</v>
      </c>
      <c r="E36" s="134">
        <f>C36</f>
        <v>0</v>
      </c>
      <c r="F36" s="132">
        <f>(E36*2)</f>
        <v>0</v>
      </c>
      <c r="G36" s="134">
        <f>E36</f>
        <v>0</v>
      </c>
      <c r="H36" s="132">
        <f>(G36*2)</f>
        <v>0</v>
      </c>
      <c r="I36" s="134">
        <f>G36</f>
        <v>0</v>
      </c>
      <c r="J36" s="132">
        <f>(I36*2)</f>
        <v>0</v>
      </c>
      <c r="K36" s="134">
        <f>I36</f>
        <v>0</v>
      </c>
      <c r="L36" s="132">
        <f>(K36*2)</f>
        <v>0</v>
      </c>
      <c r="M36" s="155">
        <f>(C36+E36+G36+I36+K36)/5</f>
        <v>0</v>
      </c>
      <c r="P36" t="s">
        <v>29</v>
      </c>
    </row>
    <row r="37" spans="1:13" ht="24.75" customHeight="1">
      <c r="A37" s="94"/>
      <c r="B37" s="95" t="s">
        <v>48</v>
      </c>
      <c r="C37" s="92"/>
      <c r="D37" s="132">
        <f>(C37*3)</f>
        <v>0</v>
      </c>
      <c r="E37" s="134">
        <f>C37</f>
        <v>0</v>
      </c>
      <c r="F37" s="132">
        <f>(E37*3)</f>
        <v>0</v>
      </c>
      <c r="G37" s="134">
        <f>E37</f>
        <v>0</v>
      </c>
      <c r="H37" s="132">
        <f>(G37*3)</f>
        <v>0</v>
      </c>
      <c r="I37" s="134">
        <f>C37</f>
        <v>0</v>
      </c>
      <c r="J37" s="132">
        <f>(I37*3)</f>
        <v>0</v>
      </c>
      <c r="K37" s="134">
        <f>I37</f>
        <v>0</v>
      </c>
      <c r="L37" s="132">
        <f>(K37*3)</f>
        <v>0</v>
      </c>
      <c r="M37" s="155">
        <f>(C37+E37+G37+I37+K37)/5</f>
        <v>0</v>
      </c>
    </row>
    <row r="38" spans="1:13" ht="24.75" customHeight="1">
      <c r="A38" s="94"/>
      <c r="B38" s="95" t="s">
        <v>49</v>
      </c>
      <c r="C38" s="92"/>
      <c r="D38" s="132">
        <f>(C38*3)</f>
        <v>0</v>
      </c>
      <c r="E38" s="134">
        <f>C38</f>
        <v>0</v>
      </c>
      <c r="F38" s="132">
        <f>(E38*3)</f>
        <v>0</v>
      </c>
      <c r="G38" s="134">
        <f>E38</f>
        <v>0</v>
      </c>
      <c r="H38" s="132">
        <f>(G38*3)</f>
        <v>0</v>
      </c>
      <c r="I38" s="134">
        <f>G38</f>
        <v>0</v>
      </c>
      <c r="J38" s="132">
        <f>(I38*3)</f>
        <v>0</v>
      </c>
      <c r="K38" s="134">
        <f>I38</f>
        <v>0</v>
      </c>
      <c r="L38" s="132">
        <f>(K38*3)</f>
        <v>0</v>
      </c>
      <c r="M38" s="155">
        <f>(C38+E38+G38+I38+K38)/5</f>
        <v>0</v>
      </c>
    </row>
    <row r="39" spans="1:13" ht="24.75" customHeight="1">
      <c r="A39" s="96">
        <v>4</v>
      </c>
      <c r="B39" s="95"/>
      <c r="C39" s="92"/>
      <c r="D39" s="97"/>
      <c r="E39" s="93"/>
      <c r="F39" s="97"/>
      <c r="G39" s="93"/>
      <c r="H39" s="97"/>
      <c r="I39" s="93"/>
      <c r="J39" s="97"/>
      <c r="K39" s="92"/>
      <c r="L39" s="97"/>
      <c r="M39" s="123"/>
    </row>
    <row r="40" spans="1:13" ht="24.75" customHeight="1">
      <c r="A40" s="98">
        <v>3</v>
      </c>
      <c r="B40" s="99"/>
      <c r="C40" s="92"/>
      <c r="D40" s="18"/>
      <c r="E40" s="93"/>
      <c r="F40" s="18"/>
      <c r="G40" s="93"/>
      <c r="H40" s="18"/>
      <c r="I40" s="93"/>
      <c r="J40" s="18"/>
      <c r="K40" s="92"/>
      <c r="L40" s="18"/>
      <c r="M40" s="123"/>
    </row>
    <row r="41" spans="1:18" ht="24.75" customHeight="1" thickBot="1">
      <c r="A41" s="100" t="s">
        <v>27</v>
      </c>
      <c r="B41" s="101"/>
      <c r="C41" s="102">
        <f>(D36+D37+D38)/8*0.5</f>
        <v>0</v>
      </c>
      <c r="D41" s="102"/>
      <c r="E41" s="102">
        <f>(F36+F37+F38)/8*0.5</f>
        <v>0</v>
      </c>
      <c r="F41" s="102"/>
      <c r="G41" s="102">
        <f>(H36+H37+H38)/8*0.5</f>
        <v>0</v>
      </c>
      <c r="H41" s="102"/>
      <c r="I41" s="102">
        <f>(J36+J37+J38)/8*0.5</f>
        <v>0</v>
      </c>
      <c r="J41" s="102"/>
      <c r="K41" s="102">
        <f>(L36+L37+L38)/8*0.5</f>
        <v>0</v>
      </c>
      <c r="L41" s="122"/>
      <c r="M41" s="123"/>
      <c r="R41" s="102"/>
    </row>
    <row r="42" spans="1:13" ht="24.75" customHeight="1" thickTop="1">
      <c r="A42" s="149">
        <v>4</v>
      </c>
      <c r="B42" s="150"/>
      <c r="C42" s="151"/>
      <c r="D42" s="152"/>
      <c r="E42" s="153"/>
      <c r="F42" s="152"/>
      <c r="G42" s="153"/>
      <c r="H42" s="152"/>
      <c r="I42" s="153"/>
      <c r="J42" s="152"/>
      <c r="K42" s="151"/>
      <c r="L42" s="154"/>
      <c r="M42" s="123"/>
    </row>
    <row r="43" spans="1:13" ht="24.75" customHeight="1">
      <c r="A43" s="103" t="s">
        <v>30</v>
      </c>
      <c r="B43" s="148"/>
      <c r="C43" s="104"/>
      <c r="D43" s="134"/>
      <c r="E43" s="134">
        <f>C43</f>
        <v>0</v>
      </c>
      <c r="F43" s="134"/>
      <c r="G43" s="134">
        <f>E43</f>
        <v>0</v>
      </c>
      <c r="H43" s="134"/>
      <c r="I43" s="135">
        <f>C43</f>
        <v>0</v>
      </c>
      <c r="J43" s="134"/>
      <c r="K43" s="135">
        <f>C43</f>
        <v>0</v>
      </c>
      <c r="L43" s="136"/>
      <c r="M43" s="147"/>
    </row>
    <row r="44" spans="1:13" ht="24.75" customHeight="1">
      <c r="A44" s="192" t="s">
        <v>31</v>
      </c>
      <c r="B44" s="192"/>
      <c r="C44" s="105"/>
      <c r="D44" s="137"/>
      <c r="E44" s="137">
        <f>C44</f>
        <v>0</v>
      </c>
      <c r="F44" s="137"/>
      <c r="G44" s="137">
        <f>E44</f>
        <v>0</v>
      </c>
      <c r="H44" s="137"/>
      <c r="I44" s="138">
        <f>C44</f>
        <v>0</v>
      </c>
      <c r="J44" s="137"/>
      <c r="K44" s="138">
        <f>C44</f>
        <v>0</v>
      </c>
      <c r="L44" s="139"/>
      <c r="M44" s="123"/>
    </row>
    <row r="45" spans="1:13" ht="24.75" customHeight="1">
      <c r="A45" s="192" t="s">
        <v>32</v>
      </c>
      <c r="B45" s="192"/>
      <c r="C45" s="105"/>
      <c r="D45" s="137"/>
      <c r="E45" s="137">
        <f>C45</f>
        <v>0</v>
      </c>
      <c r="F45" s="137"/>
      <c r="G45" s="137">
        <f>E45</f>
        <v>0</v>
      </c>
      <c r="H45" s="137"/>
      <c r="I45" s="138">
        <f>C45</f>
        <v>0</v>
      </c>
      <c r="J45" s="137"/>
      <c r="K45" s="138">
        <f>C45</f>
        <v>0</v>
      </c>
      <c r="L45" s="139"/>
      <c r="M45" s="123"/>
    </row>
    <row r="46" spans="1:13" ht="19.5" customHeight="1">
      <c r="A46" s="192" t="s">
        <v>33</v>
      </c>
      <c r="B46" s="192"/>
      <c r="C46" s="105"/>
      <c r="D46" s="137"/>
      <c r="E46" s="137">
        <f>C46</f>
        <v>0</v>
      </c>
      <c r="F46" s="137"/>
      <c r="G46" s="137">
        <f>E46</f>
        <v>0</v>
      </c>
      <c r="H46" s="137"/>
      <c r="I46" s="138">
        <f>C46</f>
        <v>0</v>
      </c>
      <c r="J46" s="137"/>
      <c r="K46" s="138">
        <f>C46</f>
        <v>0</v>
      </c>
      <c r="L46" s="139"/>
      <c r="M46" s="123"/>
    </row>
    <row r="47" spans="1:13" ht="19.5" customHeight="1">
      <c r="A47" s="192" t="s">
        <v>53</v>
      </c>
      <c r="B47" s="192"/>
      <c r="C47" s="105"/>
      <c r="D47" s="137"/>
      <c r="E47" s="137">
        <f>C47</f>
        <v>0</v>
      </c>
      <c r="F47" s="137"/>
      <c r="G47" s="137">
        <f>E47</f>
        <v>0</v>
      </c>
      <c r="H47" s="137"/>
      <c r="I47" s="138">
        <f>C47</f>
        <v>0</v>
      </c>
      <c r="J47" s="137"/>
      <c r="K47" s="138">
        <f>C47</f>
        <v>0</v>
      </c>
      <c r="L47" s="139"/>
      <c r="M47" s="123"/>
    </row>
    <row r="48" spans="1:12" ht="19.5" customHeight="1">
      <c r="A48" s="198"/>
      <c r="B48" s="198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mergeCells count="34">
    <mergeCell ref="A2:L2"/>
    <mergeCell ref="A6:B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C22"/>
    <mergeCell ref="D21:D22"/>
    <mergeCell ref="E21:E22"/>
    <mergeCell ref="A22:B22"/>
    <mergeCell ref="F21:F22"/>
    <mergeCell ref="G21:G22"/>
    <mergeCell ref="H21:H22"/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A44:B44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8"/>
  <sheetViews>
    <sheetView showGridLines="0" view="pageBreakPreview" zoomScale="75" zoomScaleSheetLayoutView="75" workbookViewId="0" topLeftCell="A1">
      <selection activeCell="M8" sqref="M8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875" style="0" customWidth="1"/>
    <col min="7" max="7" width="9.25390625" style="0" customWidth="1"/>
    <col min="8" max="8" width="5.125" style="0" customWidth="1"/>
    <col min="9" max="9" width="8.00390625" style="0" customWidth="1"/>
    <col min="10" max="10" width="5.75390625" style="0" customWidth="1"/>
    <col min="11" max="11" width="8.3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0" ht="24.75" customHeight="1">
      <c r="A3" s="25" t="s">
        <v>50</v>
      </c>
      <c r="B3" s="9"/>
      <c r="C3" s="26"/>
      <c r="D3" s="26"/>
      <c r="E3" s="26"/>
      <c r="F3" s="26"/>
      <c r="G3" s="26"/>
      <c r="H3" s="10" t="s">
        <v>12</v>
      </c>
      <c r="I3" s="27"/>
      <c r="J3" s="10"/>
    </row>
    <row r="4" spans="1:12" ht="27.75" customHeight="1" thickBot="1">
      <c r="A4" s="28"/>
      <c r="B4" s="29"/>
      <c r="C4" s="30" t="s">
        <v>13</v>
      </c>
      <c r="D4" s="31"/>
      <c r="E4" s="32"/>
      <c r="F4" s="33"/>
      <c r="G4" s="34"/>
      <c r="H4" s="35" t="s">
        <v>14</v>
      </c>
      <c r="I4" s="36"/>
      <c r="J4" s="33"/>
      <c r="K4" s="36"/>
      <c r="L4" s="37"/>
    </row>
    <row r="5" spans="1:13" ht="33" customHeight="1" thickBot="1">
      <c r="A5" s="38" t="s">
        <v>15</v>
      </c>
      <c r="B5" s="39" t="s">
        <v>16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6"/>
      <c r="M5" s="117" t="s">
        <v>17</v>
      </c>
    </row>
    <row r="6" spans="1:13" ht="22.5" customHeight="1">
      <c r="A6" s="186" t="s">
        <v>44</v>
      </c>
      <c r="B6" s="186"/>
      <c r="C6" s="45"/>
      <c r="D6" s="46"/>
      <c r="E6" s="45"/>
      <c r="F6" s="46"/>
      <c r="G6" s="46"/>
      <c r="H6" s="46"/>
      <c r="I6" s="46"/>
      <c r="J6" s="46"/>
      <c r="K6" s="46"/>
      <c r="L6" s="47"/>
      <c r="M6" s="131">
        <f aca="true" t="shared" si="0" ref="M6:M18">(C6+E6+G6+I6+K6)/5</f>
        <v>0</v>
      </c>
    </row>
    <row r="7" spans="1:13" ht="21" customHeight="1">
      <c r="A7" s="186" t="s">
        <v>45</v>
      </c>
      <c r="B7" s="186"/>
      <c r="C7" s="51">
        <f>C34</f>
        <v>0</v>
      </c>
      <c r="D7" s="49"/>
      <c r="E7" s="51">
        <f>E34</f>
        <v>0</v>
      </c>
      <c r="F7" s="49"/>
      <c r="G7" s="48">
        <f>G34</f>
        <v>0</v>
      </c>
      <c r="H7" s="49"/>
      <c r="I7" s="48">
        <f>I34</f>
        <v>0</v>
      </c>
      <c r="J7" s="49"/>
      <c r="K7" s="48">
        <f>K34</f>
        <v>0</v>
      </c>
      <c r="L7" s="50"/>
      <c r="M7" s="131">
        <f t="shared" si="0"/>
        <v>0</v>
      </c>
    </row>
    <row r="8" spans="1:13" ht="21" customHeight="1">
      <c r="A8" s="186" t="s">
        <v>46</v>
      </c>
      <c r="B8" s="186"/>
      <c r="C8" s="48">
        <f>(C9+C10+C11+C12+C13+C14+C15+D16)/8*3</f>
        <v>0</v>
      </c>
      <c r="D8" s="52"/>
      <c r="E8" s="48">
        <f>(E9+E10+E11+E12+E13+E14+E15+F16)/8*3</f>
        <v>0</v>
      </c>
      <c r="F8" s="52"/>
      <c r="G8" s="48">
        <f>(G9+G10+G11+G12+G13+G14+G15+H16)/8*3</f>
        <v>0</v>
      </c>
      <c r="H8" s="52"/>
      <c r="I8" s="48">
        <f>(I9+I10+I11+I12+I13+I14+I15+J16)/8*3</f>
        <v>0</v>
      </c>
      <c r="J8" s="52"/>
      <c r="K8" s="48">
        <f>(K9+K10+K11+K12+K13+K14+K15+L16)/8*3</f>
        <v>0</v>
      </c>
      <c r="L8" s="129"/>
      <c r="M8" s="131">
        <f t="shared" si="0"/>
        <v>0</v>
      </c>
    </row>
    <row r="9" spans="1:13" ht="21" customHeight="1">
      <c r="A9" s="187" t="s">
        <v>34</v>
      </c>
      <c r="B9" s="187"/>
      <c r="C9" s="108"/>
      <c r="D9" s="142"/>
      <c r="E9" s="108"/>
      <c r="F9" s="142"/>
      <c r="G9" s="108"/>
      <c r="H9" s="142"/>
      <c r="I9" s="108"/>
      <c r="J9" s="142"/>
      <c r="K9" s="108"/>
      <c r="L9" s="142"/>
      <c r="M9" s="131">
        <f t="shared" si="0"/>
        <v>0</v>
      </c>
    </row>
    <row r="10" spans="1:13" ht="18.75" customHeight="1">
      <c r="A10" s="53" t="s">
        <v>35</v>
      </c>
      <c r="B10" s="12"/>
      <c r="C10" s="54"/>
      <c r="D10" s="143"/>
      <c r="E10" s="54"/>
      <c r="F10" s="143"/>
      <c r="G10" s="54"/>
      <c r="H10" s="143"/>
      <c r="I10" s="54"/>
      <c r="J10" s="143"/>
      <c r="K10" s="54"/>
      <c r="L10" s="143"/>
      <c r="M10" s="131">
        <f t="shared" si="0"/>
        <v>0</v>
      </c>
    </row>
    <row r="11" spans="1:13" ht="22.5" customHeight="1">
      <c r="A11" s="188" t="s">
        <v>36</v>
      </c>
      <c r="B11" s="188"/>
      <c r="C11" s="45"/>
      <c r="D11" s="140"/>
      <c r="E11" s="45"/>
      <c r="F11" s="140"/>
      <c r="G11" s="45"/>
      <c r="H11" s="140"/>
      <c r="I11" s="45"/>
      <c r="J11" s="140"/>
      <c r="K11" s="45"/>
      <c r="L11" s="140"/>
      <c r="M11" s="131">
        <f t="shared" si="0"/>
        <v>0</v>
      </c>
    </row>
    <row r="12" spans="1:13" ht="18" customHeight="1">
      <c r="A12" s="188" t="s">
        <v>37</v>
      </c>
      <c r="B12" s="188"/>
      <c r="C12" s="54"/>
      <c r="D12" s="143"/>
      <c r="E12" s="54"/>
      <c r="F12" s="143"/>
      <c r="G12" s="54"/>
      <c r="H12" s="143"/>
      <c r="I12" s="54"/>
      <c r="J12" s="143"/>
      <c r="K12" s="54"/>
      <c r="L12" s="143"/>
      <c r="M12" s="131">
        <f t="shared" si="0"/>
        <v>0</v>
      </c>
    </row>
    <row r="13" spans="1:13" ht="20.25" customHeight="1">
      <c r="A13" s="189" t="s">
        <v>38</v>
      </c>
      <c r="B13" s="189"/>
      <c r="C13" s="54"/>
      <c r="D13" s="144"/>
      <c r="E13" s="54"/>
      <c r="F13" s="144"/>
      <c r="G13" s="54"/>
      <c r="H13" s="144"/>
      <c r="I13" s="54"/>
      <c r="J13" s="144"/>
      <c r="K13" s="54"/>
      <c r="L13" s="144"/>
      <c r="M13" s="131">
        <f t="shared" si="0"/>
        <v>0</v>
      </c>
    </row>
    <row r="14" spans="1:13" ht="28.5" customHeight="1">
      <c r="A14" s="190" t="s">
        <v>39</v>
      </c>
      <c r="B14" s="190"/>
      <c r="C14" s="113">
        <f>C41</f>
        <v>0</v>
      </c>
      <c r="D14" s="114"/>
      <c r="E14" s="113">
        <f>E41</f>
        <v>0</v>
      </c>
      <c r="F14" s="114"/>
      <c r="G14" s="113">
        <f>G41</f>
        <v>0</v>
      </c>
      <c r="H14" s="114"/>
      <c r="I14" s="113">
        <f>I41</f>
        <v>0</v>
      </c>
      <c r="J14" s="114"/>
      <c r="K14" s="113">
        <f>K41</f>
        <v>0</v>
      </c>
      <c r="L14" s="114"/>
      <c r="M14" s="131">
        <f t="shared" si="0"/>
        <v>0</v>
      </c>
    </row>
    <row r="15" spans="1:13" ht="28.5" customHeight="1">
      <c r="A15" s="190" t="s">
        <v>40</v>
      </c>
      <c r="B15" s="190"/>
      <c r="C15" s="45"/>
      <c r="D15" s="140"/>
      <c r="E15" s="45"/>
      <c r="F15" s="140"/>
      <c r="G15" s="45"/>
      <c r="H15" s="140"/>
      <c r="I15" s="45"/>
      <c r="J15" s="140"/>
      <c r="K15" s="45"/>
      <c r="L15" s="140"/>
      <c r="M15" s="131">
        <f t="shared" si="0"/>
        <v>0</v>
      </c>
    </row>
    <row r="16" spans="1:13" ht="31.5" customHeight="1">
      <c r="A16" s="190" t="s">
        <v>41</v>
      </c>
      <c r="B16" s="190"/>
      <c r="C16" s="45"/>
      <c r="D16" s="141">
        <f>C16*1.5</f>
        <v>0</v>
      </c>
      <c r="E16" s="45"/>
      <c r="F16" s="141">
        <f>E16*1.5</f>
        <v>0</v>
      </c>
      <c r="G16" s="45"/>
      <c r="H16" s="141">
        <f>G16*1.5</f>
        <v>0</v>
      </c>
      <c r="I16" s="45"/>
      <c r="J16" s="140">
        <f>I16*1.5</f>
        <v>0</v>
      </c>
      <c r="K16" s="45"/>
      <c r="L16" s="140">
        <f>K16*1.5</f>
        <v>0</v>
      </c>
      <c r="M16" s="131">
        <f t="shared" si="0"/>
        <v>0</v>
      </c>
    </row>
    <row r="17" spans="1:13" ht="43.5" customHeight="1">
      <c r="A17" s="191" t="s">
        <v>42</v>
      </c>
      <c r="B17" s="191"/>
      <c r="C17" s="114">
        <f>(C6+C7+C10+C11+C12)/5</f>
        <v>0</v>
      </c>
      <c r="D17" s="112"/>
      <c r="E17" s="114">
        <f>(E6+E7+E10+E11+E12)/5</f>
        <v>0</v>
      </c>
      <c r="F17" s="111"/>
      <c r="G17" s="114">
        <f>(G6+G7+G10+G11+G12)/5</f>
        <v>0</v>
      </c>
      <c r="H17" s="111"/>
      <c r="I17" s="114">
        <f>(I6+I7+I10+I11+I12)/5</f>
        <v>0</v>
      </c>
      <c r="J17" s="111"/>
      <c r="K17" s="114">
        <f>(K6+K7+K10+K11+K12)/5</f>
        <v>0</v>
      </c>
      <c r="L17" s="112"/>
      <c r="M17" s="131">
        <f t="shared" si="0"/>
        <v>0</v>
      </c>
    </row>
    <row r="18" spans="1:13" ht="28.5" customHeight="1">
      <c r="A18" s="192" t="s">
        <v>43</v>
      </c>
      <c r="B18" s="192"/>
      <c r="C18" s="145">
        <f>(C6+C7+C8+I17)/6</f>
        <v>0</v>
      </c>
      <c r="D18" s="131"/>
      <c r="E18" s="145">
        <f>(E6+E7+E8+K17)/6</f>
        <v>0</v>
      </c>
      <c r="F18" s="146"/>
      <c r="G18" s="145">
        <f>(G6+G7+G8+M17)/6</f>
        <v>0</v>
      </c>
      <c r="H18" s="146"/>
      <c r="I18" s="145">
        <f>(I6+I7+I8+I17)/6</f>
        <v>0</v>
      </c>
      <c r="J18" s="146"/>
      <c r="K18" s="145">
        <f>(K6+K7+K8+K17)/6</f>
        <v>0</v>
      </c>
      <c r="L18" s="131"/>
      <c r="M18" s="133">
        <f t="shared" si="0"/>
        <v>0</v>
      </c>
    </row>
    <row r="19" spans="1:13" ht="32.25" customHeight="1">
      <c r="A19" s="189"/>
      <c r="B19" s="189"/>
      <c r="C19" s="109"/>
      <c r="D19" s="110"/>
      <c r="E19" s="109"/>
      <c r="F19" s="110"/>
      <c r="G19" s="109"/>
      <c r="H19" s="110"/>
      <c r="I19" s="109"/>
      <c r="J19" s="110"/>
      <c r="K19" s="109"/>
      <c r="L19" s="128"/>
      <c r="M19" s="128"/>
    </row>
    <row r="20" spans="1:13" ht="36.75" customHeight="1">
      <c r="A20" s="193"/>
      <c r="B20" s="193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47"/>
    </row>
    <row r="21" spans="1:13" ht="22.5" customHeight="1">
      <c r="A21" s="191"/>
      <c r="B21" s="191"/>
      <c r="C21" s="194"/>
      <c r="D21" s="195"/>
      <c r="E21" s="194"/>
      <c r="F21" s="195"/>
      <c r="G21" s="194"/>
      <c r="H21" s="195"/>
      <c r="I21" s="195"/>
      <c r="J21" s="195"/>
      <c r="K21" s="195"/>
      <c r="L21" s="197"/>
      <c r="M21" s="197"/>
    </row>
    <row r="22" spans="1:13" ht="16.5" customHeight="1">
      <c r="A22" s="196"/>
      <c r="B22" s="196"/>
      <c r="C22" s="194"/>
      <c r="D22" s="195"/>
      <c r="E22" s="194"/>
      <c r="F22" s="195"/>
      <c r="G22" s="194"/>
      <c r="H22" s="195"/>
      <c r="I22" s="195"/>
      <c r="J22" s="195"/>
      <c r="K22" s="195"/>
      <c r="L22" s="197"/>
      <c r="M22" s="197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18</v>
      </c>
      <c r="B25" s="58">
        <f>B4</f>
        <v>0</v>
      </c>
      <c r="C25" s="59"/>
      <c r="D25" s="60"/>
      <c r="E25" s="61"/>
      <c r="F25" s="62"/>
      <c r="G25" s="61"/>
      <c r="H25" s="62"/>
      <c r="I25" s="61"/>
      <c r="J25" s="63"/>
      <c r="K25" s="61"/>
      <c r="L25" s="118"/>
      <c r="M25" s="124"/>
    </row>
    <row r="26" spans="1:13" ht="24.75" customHeight="1">
      <c r="A26" s="64" t="s">
        <v>19</v>
      </c>
      <c r="B26" s="65"/>
      <c r="C26" s="125">
        <v>1</v>
      </c>
      <c r="D26" s="66"/>
      <c r="E26" s="125">
        <v>2</v>
      </c>
      <c r="F26" s="67"/>
      <c r="G26" s="125">
        <v>3</v>
      </c>
      <c r="H26" s="67"/>
      <c r="I26" s="125">
        <v>4</v>
      </c>
      <c r="J26" s="67"/>
      <c r="K26" s="125">
        <v>5</v>
      </c>
      <c r="L26" s="119"/>
      <c r="M26" s="130" t="s">
        <v>17</v>
      </c>
    </row>
    <row r="27" spans="1:13" ht="19.5" customHeight="1">
      <c r="A27" s="68" t="s">
        <v>20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199"/>
      <c r="M27" s="127">
        <f aca="true" t="shared" si="1" ref="M27:M34">(C27+E27+G27+I27+K27)/5</f>
        <v>0</v>
      </c>
    </row>
    <row r="28" spans="1:13" ht="20.25" customHeight="1">
      <c r="A28" s="72"/>
      <c r="B28" s="73" t="s">
        <v>21</v>
      </c>
      <c r="C28" s="82"/>
      <c r="D28" s="74"/>
      <c r="E28" s="82"/>
      <c r="F28" s="74"/>
      <c r="G28" s="82"/>
      <c r="H28" s="74"/>
      <c r="I28" s="82"/>
      <c r="J28" s="74"/>
      <c r="K28" s="82"/>
      <c r="L28" s="199"/>
      <c r="M28" s="127">
        <f t="shared" si="1"/>
        <v>0</v>
      </c>
    </row>
    <row r="29" spans="1:13" ht="24.75" customHeight="1">
      <c r="A29" s="75"/>
      <c r="B29" s="76" t="s">
        <v>22</v>
      </c>
      <c r="C29" s="82"/>
      <c r="D29" s="71"/>
      <c r="E29" s="82"/>
      <c r="F29" s="71"/>
      <c r="G29" s="82"/>
      <c r="H29" s="71"/>
      <c r="I29" s="82"/>
      <c r="J29" s="71"/>
      <c r="K29" s="82"/>
      <c r="L29" s="120"/>
      <c r="M29" s="127">
        <f t="shared" si="1"/>
        <v>0</v>
      </c>
    </row>
    <row r="30" spans="1:13" ht="24.75" customHeight="1">
      <c r="A30" s="77"/>
      <c r="B30" s="76" t="s">
        <v>23</v>
      </c>
      <c r="C30" s="82"/>
      <c r="D30" s="78"/>
      <c r="E30" s="82"/>
      <c r="F30" s="78"/>
      <c r="G30" s="82"/>
      <c r="H30" s="78"/>
      <c r="I30" s="82"/>
      <c r="J30" s="78"/>
      <c r="K30" s="82"/>
      <c r="L30" s="120"/>
      <c r="M30" s="127">
        <f t="shared" si="1"/>
        <v>0</v>
      </c>
    </row>
    <row r="31" spans="1:13" ht="24.75" customHeight="1">
      <c r="A31" s="79"/>
      <c r="B31" s="76" t="s">
        <v>24</v>
      </c>
      <c r="C31" s="82"/>
      <c r="D31" s="71"/>
      <c r="E31" s="82"/>
      <c r="F31" s="71"/>
      <c r="G31" s="82"/>
      <c r="H31" s="71"/>
      <c r="I31" s="82"/>
      <c r="J31" s="71"/>
      <c r="K31" s="82"/>
      <c r="L31" s="120"/>
      <c r="M31" s="127">
        <f t="shared" si="1"/>
        <v>0</v>
      </c>
    </row>
    <row r="32" spans="1:13" ht="24.75" customHeight="1">
      <c r="A32" s="79"/>
      <c r="B32" s="76" t="s">
        <v>25</v>
      </c>
      <c r="C32" s="82"/>
      <c r="D32" s="78"/>
      <c r="E32" s="82"/>
      <c r="F32" s="78"/>
      <c r="G32" s="82"/>
      <c r="H32" s="78"/>
      <c r="I32" s="82"/>
      <c r="J32" s="78"/>
      <c r="K32" s="82"/>
      <c r="L32" s="120"/>
      <c r="M32" s="127">
        <f t="shared" si="1"/>
        <v>0</v>
      </c>
    </row>
    <row r="33" spans="1:13" ht="24.75" customHeight="1">
      <c r="A33" s="80"/>
      <c r="B33" s="81" t="s">
        <v>26</v>
      </c>
      <c r="C33" s="82"/>
      <c r="D33" s="82"/>
      <c r="E33" s="82"/>
      <c r="F33" s="78"/>
      <c r="G33" s="82"/>
      <c r="H33" s="78"/>
      <c r="I33" s="82"/>
      <c r="J33" s="78"/>
      <c r="K33" s="82"/>
      <c r="L33" s="120"/>
      <c r="M33" s="127">
        <f t="shared" si="1"/>
        <v>0</v>
      </c>
    </row>
    <row r="34" spans="1:13" ht="24.75" customHeight="1" thickBot="1">
      <c r="A34" s="83" t="s">
        <v>27</v>
      </c>
      <c r="B34" s="84"/>
      <c r="C34" s="115">
        <f>(C28+C29+C30+C31+C32+C33)/6</f>
        <v>0</v>
      </c>
      <c r="D34" s="85"/>
      <c r="E34" s="85">
        <f>(E28+E29+E30+E31+E32+E33)/6</f>
        <v>0</v>
      </c>
      <c r="F34" s="85"/>
      <c r="G34" s="115">
        <f>(G28+G29+G30+G31+G32+G33)/6</f>
        <v>0</v>
      </c>
      <c r="H34" s="85"/>
      <c r="I34" s="115">
        <f>(I28+I29+I30+I31+I32+I33)/6</f>
        <v>0</v>
      </c>
      <c r="J34" s="85"/>
      <c r="K34" s="115">
        <f>(K28+K29+K30+K31+K32+K33)/6</f>
        <v>0</v>
      </c>
      <c r="L34" s="126"/>
      <c r="M34" s="127">
        <f t="shared" si="1"/>
        <v>0</v>
      </c>
    </row>
    <row r="35" spans="1:13" ht="21.75" customHeight="1">
      <c r="A35" s="86" t="s">
        <v>28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1"/>
      <c r="M35" s="123"/>
    </row>
    <row r="36" spans="1:16" ht="16.5" customHeight="1">
      <c r="A36" s="90">
        <v>4</v>
      </c>
      <c r="B36" s="91" t="s">
        <v>47</v>
      </c>
      <c r="C36" s="92"/>
      <c r="D36" s="132">
        <f>(C36*2)</f>
        <v>0</v>
      </c>
      <c r="E36" s="134">
        <f>C36</f>
        <v>0</v>
      </c>
      <c r="F36" s="132">
        <f>(E36*2)</f>
        <v>0</v>
      </c>
      <c r="G36" s="134">
        <f>E36</f>
        <v>0</v>
      </c>
      <c r="H36" s="132">
        <f>(G36*2)</f>
        <v>0</v>
      </c>
      <c r="I36" s="134">
        <f>G36</f>
        <v>0</v>
      </c>
      <c r="J36" s="132">
        <f>(I36*2)</f>
        <v>0</v>
      </c>
      <c r="K36" s="134">
        <f>I36</f>
        <v>0</v>
      </c>
      <c r="L36" s="132">
        <f>(K36*2)</f>
        <v>0</v>
      </c>
      <c r="M36" s="155">
        <f>(C36+E36+G36+I36+K36)/5</f>
        <v>0</v>
      </c>
      <c r="P36" t="s">
        <v>29</v>
      </c>
    </row>
    <row r="37" spans="1:13" ht="24.75" customHeight="1">
      <c r="A37" s="94"/>
      <c r="B37" s="95" t="s">
        <v>48</v>
      </c>
      <c r="C37" s="92"/>
      <c r="D37" s="132">
        <f>(C37*3)</f>
        <v>0</v>
      </c>
      <c r="E37" s="134">
        <f>C37</f>
        <v>0</v>
      </c>
      <c r="F37" s="132">
        <f>(E37*3)</f>
        <v>0</v>
      </c>
      <c r="G37" s="134">
        <f>E37</f>
        <v>0</v>
      </c>
      <c r="H37" s="132">
        <f>(G37*3)</f>
        <v>0</v>
      </c>
      <c r="I37" s="134">
        <f>C37</f>
        <v>0</v>
      </c>
      <c r="J37" s="132">
        <f>(I37*3)</f>
        <v>0</v>
      </c>
      <c r="K37" s="134">
        <f>I37</f>
        <v>0</v>
      </c>
      <c r="L37" s="132">
        <f>(K37*3)</f>
        <v>0</v>
      </c>
      <c r="M37" s="155">
        <f>(C37+E37+G37+I37+K37)/5</f>
        <v>0</v>
      </c>
    </row>
    <row r="38" spans="1:13" ht="24.75" customHeight="1">
      <c r="A38" s="94"/>
      <c r="B38" s="95" t="s">
        <v>49</v>
      </c>
      <c r="C38" s="92"/>
      <c r="D38" s="132">
        <f>(C38*3)</f>
        <v>0</v>
      </c>
      <c r="E38" s="134">
        <f>C38</f>
        <v>0</v>
      </c>
      <c r="F38" s="132">
        <f>(E38*3)</f>
        <v>0</v>
      </c>
      <c r="G38" s="134">
        <f>E38</f>
        <v>0</v>
      </c>
      <c r="H38" s="132">
        <f>(G38*3)</f>
        <v>0</v>
      </c>
      <c r="I38" s="134">
        <f>G38</f>
        <v>0</v>
      </c>
      <c r="J38" s="132">
        <f>(I38*3)</f>
        <v>0</v>
      </c>
      <c r="K38" s="134">
        <f>I38</f>
        <v>0</v>
      </c>
      <c r="L38" s="132">
        <f>(K38*3)</f>
        <v>0</v>
      </c>
      <c r="M38" s="155">
        <f>(C38+E38+G38+I38+K38)/5</f>
        <v>0</v>
      </c>
    </row>
    <row r="39" spans="1:13" ht="24.75" customHeight="1">
      <c r="A39" s="96">
        <v>4</v>
      </c>
      <c r="B39" s="95"/>
      <c r="C39" s="92"/>
      <c r="D39" s="97"/>
      <c r="E39" s="93"/>
      <c r="F39" s="97"/>
      <c r="G39" s="93"/>
      <c r="H39" s="97"/>
      <c r="I39" s="93"/>
      <c r="J39" s="97"/>
      <c r="K39" s="92"/>
      <c r="L39" s="97"/>
      <c r="M39" s="123"/>
    </row>
    <row r="40" spans="1:13" ht="24.75" customHeight="1">
      <c r="A40" s="98">
        <v>3</v>
      </c>
      <c r="B40" s="99"/>
      <c r="C40" s="92"/>
      <c r="D40" s="18"/>
      <c r="E40" s="93"/>
      <c r="F40" s="18"/>
      <c r="G40" s="93"/>
      <c r="H40" s="18"/>
      <c r="I40" s="93"/>
      <c r="J40" s="18"/>
      <c r="K40" s="92"/>
      <c r="L40" s="18"/>
      <c r="M40" s="123"/>
    </row>
    <row r="41" spans="1:18" ht="24.75" customHeight="1" thickBot="1">
      <c r="A41" s="100" t="s">
        <v>27</v>
      </c>
      <c r="B41" s="101"/>
      <c r="C41" s="102">
        <f>(D36+D37+D38)/8*0.5</f>
        <v>0</v>
      </c>
      <c r="D41" s="102"/>
      <c r="E41" s="102">
        <f>(F36+F37+F38)/8*0.5</f>
        <v>0</v>
      </c>
      <c r="F41" s="102"/>
      <c r="G41" s="102">
        <f>(H36+H37+H38)/8*0.5</f>
        <v>0</v>
      </c>
      <c r="H41" s="102"/>
      <c r="I41" s="102">
        <f>(J36+J37+J38)/8*0.5</f>
        <v>0</v>
      </c>
      <c r="J41" s="102"/>
      <c r="K41" s="102">
        <f>(L36+L37+L38)/8*0.5</f>
        <v>0</v>
      </c>
      <c r="L41" s="122"/>
      <c r="M41" s="123"/>
      <c r="R41" s="102"/>
    </row>
    <row r="42" spans="1:13" ht="24.75" customHeight="1" thickTop="1">
      <c r="A42" s="149">
        <v>4</v>
      </c>
      <c r="B42" s="150"/>
      <c r="C42" s="151"/>
      <c r="D42" s="152"/>
      <c r="E42" s="153"/>
      <c r="F42" s="152"/>
      <c r="G42" s="153"/>
      <c r="H42" s="152"/>
      <c r="I42" s="153"/>
      <c r="J42" s="152"/>
      <c r="K42" s="151"/>
      <c r="L42" s="154"/>
      <c r="M42" s="123"/>
    </row>
    <row r="43" spans="1:13" ht="24.75" customHeight="1">
      <c r="A43" s="103" t="s">
        <v>30</v>
      </c>
      <c r="B43" s="148"/>
      <c r="C43" s="104"/>
      <c r="D43" s="134"/>
      <c r="E43" s="134">
        <f>C43</f>
        <v>0</v>
      </c>
      <c r="F43" s="134"/>
      <c r="G43" s="134">
        <f>E43</f>
        <v>0</v>
      </c>
      <c r="H43" s="134"/>
      <c r="I43" s="135">
        <f>C43</f>
        <v>0</v>
      </c>
      <c r="J43" s="134"/>
      <c r="K43" s="135">
        <f>C43</f>
        <v>0</v>
      </c>
      <c r="L43" s="136"/>
      <c r="M43" s="147"/>
    </row>
    <row r="44" spans="1:13" ht="24.75" customHeight="1">
      <c r="A44" s="192" t="s">
        <v>31</v>
      </c>
      <c r="B44" s="192"/>
      <c r="C44" s="105"/>
      <c r="D44" s="137"/>
      <c r="E44" s="137">
        <f>C44</f>
        <v>0</v>
      </c>
      <c r="F44" s="137"/>
      <c r="G44" s="137">
        <f>E44</f>
        <v>0</v>
      </c>
      <c r="H44" s="137"/>
      <c r="I44" s="138">
        <f>C44</f>
        <v>0</v>
      </c>
      <c r="J44" s="137"/>
      <c r="K44" s="138">
        <f>C44</f>
        <v>0</v>
      </c>
      <c r="L44" s="139"/>
      <c r="M44" s="123"/>
    </row>
    <row r="45" spans="1:13" ht="24.75" customHeight="1">
      <c r="A45" s="192" t="s">
        <v>32</v>
      </c>
      <c r="B45" s="192"/>
      <c r="C45" s="105"/>
      <c r="D45" s="137"/>
      <c r="E45" s="137">
        <f>C45</f>
        <v>0</v>
      </c>
      <c r="F45" s="137"/>
      <c r="G45" s="137">
        <f>E45</f>
        <v>0</v>
      </c>
      <c r="H45" s="137"/>
      <c r="I45" s="138">
        <f>C45</f>
        <v>0</v>
      </c>
      <c r="J45" s="137"/>
      <c r="K45" s="138">
        <f>C45</f>
        <v>0</v>
      </c>
      <c r="L45" s="139"/>
      <c r="M45" s="123"/>
    </row>
    <row r="46" spans="1:13" ht="19.5" customHeight="1">
      <c r="A46" s="192" t="s">
        <v>33</v>
      </c>
      <c r="B46" s="192"/>
      <c r="C46" s="105"/>
      <c r="D46" s="137"/>
      <c r="E46" s="137">
        <f>C46</f>
        <v>0</v>
      </c>
      <c r="F46" s="137"/>
      <c r="G46" s="137">
        <f>E46</f>
        <v>0</v>
      </c>
      <c r="H46" s="137"/>
      <c r="I46" s="138">
        <f>C46</f>
        <v>0</v>
      </c>
      <c r="J46" s="137"/>
      <c r="K46" s="138">
        <f>C46</f>
        <v>0</v>
      </c>
      <c r="L46" s="139"/>
      <c r="M46" s="123"/>
    </row>
    <row r="47" spans="1:13" ht="19.5" customHeight="1">
      <c r="A47" s="192" t="s">
        <v>53</v>
      </c>
      <c r="B47" s="192"/>
      <c r="C47" s="105"/>
      <c r="D47" s="137"/>
      <c r="E47" s="137">
        <f>C47</f>
        <v>0</v>
      </c>
      <c r="F47" s="137"/>
      <c r="G47" s="137">
        <f>E47</f>
        <v>0</v>
      </c>
      <c r="H47" s="137"/>
      <c r="I47" s="138">
        <f>C47</f>
        <v>0</v>
      </c>
      <c r="J47" s="137"/>
      <c r="K47" s="138">
        <f>C47</f>
        <v>0</v>
      </c>
      <c r="L47" s="139"/>
      <c r="M47" s="123"/>
    </row>
    <row r="48" spans="1:12" ht="19.5" customHeight="1">
      <c r="A48" s="198"/>
      <c r="B48" s="198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mergeCells count="34">
    <mergeCell ref="A48:B48"/>
    <mergeCell ref="L27:L28"/>
    <mergeCell ref="A45:B45"/>
    <mergeCell ref="A46:B46"/>
    <mergeCell ref="A47:B47"/>
    <mergeCell ref="A44:B44"/>
    <mergeCell ref="J21:J22"/>
    <mergeCell ref="K21:K22"/>
    <mergeCell ref="L21:L22"/>
    <mergeCell ref="M21:M22"/>
    <mergeCell ref="F21:F22"/>
    <mergeCell ref="G21:G22"/>
    <mergeCell ref="H21:H22"/>
    <mergeCell ref="I21:I22"/>
    <mergeCell ref="C21:C22"/>
    <mergeCell ref="D21:D22"/>
    <mergeCell ref="E21:E22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1:B11"/>
    <mergeCell ref="A12:B12"/>
    <mergeCell ref="A13:B13"/>
    <mergeCell ref="A2:L2"/>
    <mergeCell ref="A6:B6"/>
    <mergeCell ref="A7:B7"/>
    <mergeCell ref="A8:B8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8"/>
  <sheetViews>
    <sheetView showGridLines="0" view="pageBreakPreview" zoomScale="75" zoomScaleSheetLayoutView="75" workbookViewId="0" topLeftCell="A1">
      <selection activeCell="M8" sqref="M8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875" style="0" customWidth="1"/>
    <col min="7" max="7" width="9.25390625" style="0" customWidth="1"/>
    <col min="8" max="8" width="5.125" style="0" customWidth="1"/>
    <col min="9" max="9" width="8.00390625" style="0" customWidth="1"/>
    <col min="10" max="10" width="5.75390625" style="0" customWidth="1"/>
    <col min="11" max="11" width="8.3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0" ht="24.75" customHeight="1">
      <c r="A3" s="25" t="s">
        <v>50</v>
      </c>
      <c r="B3" s="9"/>
      <c r="C3" s="26"/>
      <c r="D3" s="26"/>
      <c r="E3" s="26"/>
      <c r="F3" s="26"/>
      <c r="G3" s="26"/>
      <c r="H3" s="10" t="s">
        <v>12</v>
      </c>
      <c r="I3" s="27"/>
      <c r="J3" s="10"/>
    </row>
    <row r="4" spans="1:12" ht="27.75" customHeight="1" thickBot="1">
      <c r="A4" s="28"/>
      <c r="B4" s="29"/>
      <c r="C4" s="30" t="s">
        <v>13</v>
      </c>
      <c r="D4" s="31"/>
      <c r="E4" s="32"/>
      <c r="F4" s="33"/>
      <c r="G4" s="34"/>
      <c r="H4" s="35" t="s">
        <v>14</v>
      </c>
      <c r="I4" s="36"/>
      <c r="J4" s="33"/>
      <c r="K4" s="36"/>
      <c r="L4" s="37"/>
    </row>
    <row r="5" spans="1:13" ht="33" customHeight="1" thickBot="1">
      <c r="A5" s="38" t="s">
        <v>15</v>
      </c>
      <c r="B5" s="39" t="s">
        <v>16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6"/>
      <c r="M5" s="117" t="s">
        <v>17</v>
      </c>
    </row>
    <row r="6" spans="1:13" ht="22.5" customHeight="1">
      <c r="A6" s="186" t="s">
        <v>44</v>
      </c>
      <c r="B6" s="186"/>
      <c r="C6" s="45"/>
      <c r="D6" s="46"/>
      <c r="E6" s="45"/>
      <c r="F6" s="46"/>
      <c r="G6" s="46"/>
      <c r="H6" s="46"/>
      <c r="I6" s="46"/>
      <c r="J6" s="46"/>
      <c r="K6" s="46"/>
      <c r="L6" s="47"/>
      <c r="M6" s="131">
        <f aca="true" t="shared" si="0" ref="M6:M18">(C6+E6+G6+I6+K6)/5</f>
        <v>0</v>
      </c>
    </row>
    <row r="7" spans="1:13" ht="21" customHeight="1">
      <c r="A7" s="186" t="s">
        <v>45</v>
      </c>
      <c r="B7" s="186"/>
      <c r="C7" s="51">
        <f>C34</f>
        <v>0</v>
      </c>
      <c r="D7" s="49"/>
      <c r="E7" s="51">
        <f>E34</f>
        <v>0</v>
      </c>
      <c r="F7" s="49"/>
      <c r="G7" s="48">
        <f>G34</f>
        <v>0</v>
      </c>
      <c r="H7" s="49"/>
      <c r="I7" s="48">
        <f>I34</f>
        <v>0</v>
      </c>
      <c r="J7" s="49"/>
      <c r="K7" s="48">
        <f>K34</f>
        <v>0</v>
      </c>
      <c r="L7" s="50"/>
      <c r="M7" s="131">
        <f t="shared" si="0"/>
        <v>0</v>
      </c>
    </row>
    <row r="8" spans="1:13" ht="21" customHeight="1">
      <c r="A8" s="186" t="s">
        <v>46</v>
      </c>
      <c r="B8" s="186"/>
      <c r="C8" s="48">
        <f>(C9+C10+C11+C12+C13+C14+C15+D16)/8*3</f>
        <v>0</v>
      </c>
      <c r="D8" s="52"/>
      <c r="E8" s="48">
        <f>(E9+E10+E11+E12+E13+E14+E15+F16)/8*3</f>
        <v>0</v>
      </c>
      <c r="F8" s="52"/>
      <c r="G8" s="48">
        <f>(G9+G10+G11+G12+G13+G14+G15+H16)/8*3</f>
        <v>0</v>
      </c>
      <c r="H8" s="52"/>
      <c r="I8" s="48">
        <f>(I9+I10+I11+I12+I13+I14+I15+J16)/8*3</f>
        <v>0</v>
      </c>
      <c r="J8" s="52"/>
      <c r="K8" s="48">
        <f>(K9+K10+K11+K12+K13+K14+K15+L16)/8*3</f>
        <v>0</v>
      </c>
      <c r="L8" s="129"/>
      <c r="M8" s="131">
        <f t="shared" si="0"/>
        <v>0</v>
      </c>
    </row>
    <row r="9" spans="1:13" ht="21" customHeight="1">
      <c r="A9" s="187" t="s">
        <v>34</v>
      </c>
      <c r="B9" s="187"/>
      <c r="C9" s="108"/>
      <c r="D9" s="142"/>
      <c r="E9" s="108"/>
      <c r="F9" s="142"/>
      <c r="G9" s="108"/>
      <c r="H9" s="142"/>
      <c r="I9" s="108"/>
      <c r="J9" s="142"/>
      <c r="K9" s="108"/>
      <c r="L9" s="142"/>
      <c r="M9" s="131">
        <f t="shared" si="0"/>
        <v>0</v>
      </c>
    </row>
    <row r="10" spans="1:13" ht="18.75" customHeight="1">
      <c r="A10" s="53" t="s">
        <v>35</v>
      </c>
      <c r="B10" s="12"/>
      <c r="C10" s="54"/>
      <c r="D10" s="143"/>
      <c r="E10" s="54"/>
      <c r="F10" s="143"/>
      <c r="G10" s="54"/>
      <c r="H10" s="143"/>
      <c r="I10" s="54"/>
      <c r="J10" s="143"/>
      <c r="K10" s="54"/>
      <c r="L10" s="143"/>
      <c r="M10" s="131">
        <f t="shared" si="0"/>
        <v>0</v>
      </c>
    </row>
    <row r="11" spans="1:13" ht="22.5" customHeight="1">
      <c r="A11" s="188" t="s">
        <v>36</v>
      </c>
      <c r="B11" s="188"/>
      <c r="C11" s="45"/>
      <c r="D11" s="140"/>
      <c r="E11" s="45"/>
      <c r="F11" s="140"/>
      <c r="G11" s="45"/>
      <c r="H11" s="140"/>
      <c r="I11" s="45"/>
      <c r="J11" s="140"/>
      <c r="K11" s="45"/>
      <c r="L11" s="140"/>
      <c r="M11" s="131">
        <f t="shared" si="0"/>
        <v>0</v>
      </c>
    </row>
    <row r="12" spans="1:13" ht="18" customHeight="1">
      <c r="A12" s="188" t="s">
        <v>37</v>
      </c>
      <c r="B12" s="188"/>
      <c r="C12" s="54"/>
      <c r="D12" s="143"/>
      <c r="E12" s="54"/>
      <c r="F12" s="143"/>
      <c r="G12" s="54"/>
      <c r="H12" s="143"/>
      <c r="I12" s="54"/>
      <c r="J12" s="143"/>
      <c r="K12" s="54"/>
      <c r="L12" s="143"/>
      <c r="M12" s="131">
        <f t="shared" si="0"/>
        <v>0</v>
      </c>
    </row>
    <row r="13" spans="1:13" ht="20.25" customHeight="1">
      <c r="A13" s="189" t="s">
        <v>38</v>
      </c>
      <c r="B13" s="189"/>
      <c r="C13" s="54"/>
      <c r="D13" s="144"/>
      <c r="E13" s="54"/>
      <c r="F13" s="144"/>
      <c r="G13" s="54"/>
      <c r="H13" s="144"/>
      <c r="I13" s="54"/>
      <c r="J13" s="144"/>
      <c r="K13" s="54"/>
      <c r="L13" s="144"/>
      <c r="M13" s="131">
        <f t="shared" si="0"/>
        <v>0</v>
      </c>
    </row>
    <row r="14" spans="1:13" ht="28.5" customHeight="1">
      <c r="A14" s="190" t="s">
        <v>39</v>
      </c>
      <c r="B14" s="190"/>
      <c r="C14" s="113">
        <f>C41</f>
        <v>0</v>
      </c>
      <c r="D14" s="114"/>
      <c r="E14" s="113">
        <f>E41</f>
        <v>0</v>
      </c>
      <c r="F14" s="114"/>
      <c r="G14" s="113">
        <f>G41</f>
        <v>0</v>
      </c>
      <c r="H14" s="114"/>
      <c r="I14" s="113">
        <f>I41</f>
        <v>0</v>
      </c>
      <c r="J14" s="114"/>
      <c r="K14" s="113">
        <f>K41</f>
        <v>0</v>
      </c>
      <c r="L14" s="114"/>
      <c r="M14" s="131">
        <f t="shared" si="0"/>
        <v>0</v>
      </c>
    </row>
    <row r="15" spans="1:13" ht="28.5" customHeight="1">
      <c r="A15" s="190" t="s">
        <v>40</v>
      </c>
      <c r="B15" s="190"/>
      <c r="C15" s="45"/>
      <c r="D15" s="140"/>
      <c r="E15" s="45"/>
      <c r="F15" s="140"/>
      <c r="G15" s="45"/>
      <c r="H15" s="140"/>
      <c r="I15" s="45"/>
      <c r="J15" s="140"/>
      <c r="K15" s="45"/>
      <c r="L15" s="140"/>
      <c r="M15" s="131">
        <f t="shared" si="0"/>
        <v>0</v>
      </c>
    </row>
    <row r="16" spans="1:13" ht="31.5" customHeight="1">
      <c r="A16" s="190" t="s">
        <v>41</v>
      </c>
      <c r="B16" s="190"/>
      <c r="C16" s="45"/>
      <c r="D16" s="141">
        <f>C16*1.5</f>
        <v>0</v>
      </c>
      <c r="E16" s="45"/>
      <c r="F16" s="141">
        <f>E16*1.5</f>
        <v>0</v>
      </c>
      <c r="G16" s="45"/>
      <c r="H16" s="141">
        <f>G16*1.5</f>
        <v>0</v>
      </c>
      <c r="I16" s="45"/>
      <c r="J16" s="140">
        <f>I16*1.5</f>
        <v>0</v>
      </c>
      <c r="K16" s="45"/>
      <c r="L16" s="140">
        <f>K16*1.5</f>
        <v>0</v>
      </c>
      <c r="M16" s="131">
        <f t="shared" si="0"/>
        <v>0</v>
      </c>
    </row>
    <row r="17" spans="1:13" ht="43.5" customHeight="1">
      <c r="A17" s="191" t="s">
        <v>42</v>
      </c>
      <c r="B17" s="191"/>
      <c r="C17" s="114">
        <f>(C6+C7+C10+C11+C12)/5</f>
        <v>0</v>
      </c>
      <c r="D17" s="112"/>
      <c r="E17" s="114">
        <f>(E6+E7+E10+E11+E12)/5</f>
        <v>0</v>
      </c>
      <c r="F17" s="111"/>
      <c r="G17" s="114">
        <f>(G6+G7+G10+G11+G12)/5</f>
        <v>0</v>
      </c>
      <c r="H17" s="111"/>
      <c r="I17" s="114">
        <f>(I6+I7+I10+I11+I12)/5</f>
        <v>0</v>
      </c>
      <c r="J17" s="111"/>
      <c r="K17" s="114">
        <f>(K6+K7+K10+K11+K12)/5</f>
        <v>0</v>
      </c>
      <c r="L17" s="112"/>
      <c r="M17" s="131">
        <f t="shared" si="0"/>
        <v>0</v>
      </c>
    </row>
    <row r="18" spans="1:13" ht="28.5" customHeight="1">
      <c r="A18" s="192" t="s">
        <v>43</v>
      </c>
      <c r="B18" s="192"/>
      <c r="C18" s="145">
        <f>(C6+C7+C8+I17)/6</f>
        <v>0</v>
      </c>
      <c r="D18" s="131"/>
      <c r="E18" s="145">
        <f>(E6+E7+E8+K17)/6</f>
        <v>0</v>
      </c>
      <c r="F18" s="146"/>
      <c r="G18" s="145">
        <f>(G6+G7+G8+M17)/6</f>
        <v>0</v>
      </c>
      <c r="H18" s="146"/>
      <c r="I18" s="145">
        <f>(I6+I7+I8+I17)/6</f>
        <v>0</v>
      </c>
      <c r="J18" s="146"/>
      <c r="K18" s="145">
        <f>(K6+K7+K8+K17)/6</f>
        <v>0</v>
      </c>
      <c r="L18" s="131"/>
      <c r="M18" s="133">
        <f t="shared" si="0"/>
        <v>0</v>
      </c>
    </row>
    <row r="19" spans="1:13" ht="32.25" customHeight="1">
      <c r="A19" s="189"/>
      <c r="B19" s="189"/>
      <c r="C19" s="109"/>
      <c r="D19" s="110"/>
      <c r="E19" s="109"/>
      <c r="F19" s="110"/>
      <c r="G19" s="109"/>
      <c r="H19" s="110"/>
      <c r="I19" s="109"/>
      <c r="J19" s="110"/>
      <c r="K19" s="109"/>
      <c r="L19" s="128"/>
      <c r="M19" s="128"/>
    </row>
    <row r="20" spans="1:13" ht="36.75" customHeight="1">
      <c r="A20" s="193"/>
      <c r="B20" s="193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47"/>
    </row>
    <row r="21" spans="1:13" ht="22.5" customHeight="1">
      <c r="A21" s="191"/>
      <c r="B21" s="191"/>
      <c r="C21" s="194"/>
      <c r="D21" s="195"/>
      <c r="E21" s="194"/>
      <c r="F21" s="195"/>
      <c r="G21" s="194"/>
      <c r="H21" s="195"/>
      <c r="I21" s="195"/>
      <c r="J21" s="195"/>
      <c r="K21" s="195"/>
      <c r="L21" s="197"/>
      <c r="M21" s="197"/>
    </row>
    <row r="22" spans="1:13" ht="16.5" customHeight="1">
      <c r="A22" s="196"/>
      <c r="B22" s="196"/>
      <c r="C22" s="194"/>
      <c r="D22" s="195"/>
      <c r="E22" s="194"/>
      <c r="F22" s="195"/>
      <c r="G22" s="194"/>
      <c r="H22" s="195"/>
      <c r="I22" s="195"/>
      <c r="J22" s="195"/>
      <c r="K22" s="195"/>
      <c r="L22" s="197"/>
      <c r="M22" s="197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18</v>
      </c>
      <c r="B25" s="58">
        <f>B4</f>
        <v>0</v>
      </c>
      <c r="C25" s="59"/>
      <c r="D25" s="60"/>
      <c r="E25" s="61"/>
      <c r="F25" s="62"/>
      <c r="G25" s="61"/>
      <c r="H25" s="62"/>
      <c r="I25" s="61"/>
      <c r="J25" s="63"/>
      <c r="K25" s="61"/>
      <c r="L25" s="118"/>
      <c r="M25" s="124"/>
    </row>
    <row r="26" spans="1:13" ht="24.75" customHeight="1">
      <c r="A26" s="64" t="s">
        <v>19</v>
      </c>
      <c r="B26" s="65"/>
      <c r="C26" s="125">
        <v>1</v>
      </c>
      <c r="D26" s="66"/>
      <c r="E26" s="125">
        <v>2</v>
      </c>
      <c r="F26" s="67"/>
      <c r="G26" s="125">
        <v>3</v>
      </c>
      <c r="H26" s="67"/>
      <c r="I26" s="125">
        <v>4</v>
      </c>
      <c r="J26" s="67"/>
      <c r="K26" s="125">
        <v>5</v>
      </c>
      <c r="L26" s="119"/>
      <c r="M26" s="130" t="s">
        <v>17</v>
      </c>
    </row>
    <row r="27" spans="1:13" ht="19.5" customHeight="1">
      <c r="A27" s="68" t="s">
        <v>20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199"/>
      <c r="M27" s="127">
        <f aca="true" t="shared" si="1" ref="M27:M34">(C27+E27+G27+I27+K27)/5</f>
        <v>0</v>
      </c>
    </row>
    <row r="28" spans="1:13" ht="20.25" customHeight="1">
      <c r="A28" s="72"/>
      <c r="B28" s="73" t="s">
        <v>21</v>
      </c>
      <c r="C28" s="82"/>
      <c r="D28" s="74"/>
      <c r="E28" s="82"/>
      <c r="F28" s="74"/>
      <c r="G28" s="82"/>
      <c r="H28" s="74"/>
      <c r="I28" s="82"/>
      <c r="J28" s="74"/>
      <c r="K28" s="82"/>
      <c r="L28" s="199"/>
      <c r="M28" s="127">
        <f t="shared" si="1"/>
        <v>0</v>
      </c>
    </row>
    <row r="29" spans="1:13" ht="24.75" customHeight="1">
      <c r="A29" s="75"/>
      <c r="B29" s="76" t="s">
        <v>22</v>
      </c>
      <c r="C29" s="82"/>
      <c r="D29" s="71"/>
      <c r="E29" s="82"/>
      <c r="F29" s="71"/>
      <c r="G29" s="82"/>
      <c r="H29" s="71"/>
      <c r="I29" s="82"/>
      <c r="J29" s="71"/>
      <c r="K29" s="82"/>
      <c r="L29" s="120"/>
      <c r="M29" s="127">
        <f t="shared" si="1"/>
        <v>0</v>
      </c>
    </row>
    <row r="30" spans="1:13" ht="24.75" customHeight="1">
      <c r="A30" s="77"/>
      <c r="B30" s="76" t="s">
        <v>23</v>
      </c>
      <c r="C30" s="82"/>
      <c r="D30" s="78"/>
      <c r="E30" s="82"/>
      <c r="F30" s="78"/>
      <c r="G30" s="82"/>
      <c r="H30" s="78"/>
      <c r="I30" s="82"/>
      <c r="J30" s="78"/>
      <c r="K30" s="82"/>
      <c r="L30" s="120"/>
      <c r="M30" s="127">
        <f t="shared" si="1"/>
        <v>0</v>
      </c>
    </row>
    <row r="31" spans="1:13" ht="24.75" customHeight="1">
      <c r="A31" s="79"/>
      <c r="B31" s="76" t="s">
        <v>24</v>
      </c>
      <c r="C31" s="82"/>
      <c r="D31" s="71"/>
      <c r="E31" s="82"/>
      <c r="F31" s="71"/>
      <c r="G31" s="82"/>
      <c r="H31" s="71"/>
      <c r="I31" s="82"/>
      <c r="J31" s="71"/>
      <c r="K31" s="82"/>
      <c r="L31" s="120"/>
      <c r="M31" s="127">
        <f t="shared" si="1"/>
        <v>0</v>
      </c>
    </row>
    <row r="32" spans="1:13" ht="24.75" customHeight="1">
      <c r="A32" s="79"/>
      <c r="B32" s="76" t="s">
        <v>25</v>
      </c>
      <c r="C32" s="82"/>
      <c r="D32" s="78"/>
      <c r="E32" s="82"/>
      <c r="F32" s="78"/>
      <c r="G32" s="82"/>
      <c r="H32" s="78"/>
      <c r="I32" s="82"/>
      <c r="J32" s="78"/>
      <c r="K32" s="82"/>
      <c r="L32" s="120"/>
      <c r="M32" s="127">
        <f t="shared" si="1"/>
        <v>0</v>
      </c>
    </row>
    <row r="33" spans="1:13" ht="24.75" customHeight="1">
      <c r="A33" s="80"/>
      <c r="B33" s="81" t="s">
        <v>26</v>
      </c>
      <c r="C33" s="82"/>
      <c r="D33" s="82"/>
      <c r="E33" s="82"/>
      <c r="F33" s="78"/>
      <c r="G33" s="82"/>
      <c r="H33" s="78"/>
      <c r="I33" s="82"/>
      <c r="J33" s="78"/>
      <c r="K33" s="82"/>
      <c r="L33" s="120"/>
      <c r="M33" s="127">
        <f t="shared" si="1"/>
        <v>0</v>
      </c>
    </row>
    <row r="34" spans="1:13" ht="24.75" customHeight="1" thickBot="1">
      <c r="A34" s="83" t="s">
        <v>27</v>
      </c>
      <c r="B34" s="84"/>
      <c r="C34" s="115">
        <f>(C28+C29+C30+C31+C32+C33)/6</f>
        <v>0</v>
      </c>
      <c r="D34" s="85"/>
      <c r="E34" s="85">
        <f>(E28+E29+E30+E31+E32+E33)/6</f>
        <v>0</v>
      </c>
      <c r="F34" s="85"/>
      <c r="G34" s="115">
        <f>(G28+G29+G30+G31+G32+G33)/6</f>
        <v>0</v>
      </c>
      <c r="H34" s="85"/>
      <c r="I34" s="115">
        <f>(I28+I29+I30+I31+I32+I33)/6</f>
        <v>0</v>
      </c>
      <c r="J34" s="85"/>
      <c r="K34" s="115">
        <f>(K28+K29+K30+K31+K32+K33)/6</f>
        <v>0</v>
      </c>
      <c r="L34" s="126"/>
      <c r="M34" s="127">
        <f t="shared" si="1"/>
        <v>0</v>
      </c>
    </row>
    <row r="35" spans="1:13" ht="21.75" customHeight="1">
      <c r="A35" s="86" t="s">
        <v>28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1"/>
      <c r="M35" s="123"/>
    </row>
    <row r="36" spans="1:16" ht="16.5" customHeight="1">
      <c r="A36" s="90">
        <v>4</v>
      </c>
      <c r="B36" s="91" t="s">
        <v>47</v>
      </c>
      <c r="C36" s="92"/>
      <c r="D36" s="132">
        <f>(C36*2)</f>
        <v>0</v>
      </c>
      <c r="E36" s="134">
        <f>C36</f>
        <v>0</v>
      </c>
      <c r="F36" s="132">
        <f>(E36*2)</f>
        <v>0</v>
      </c>
      <c r="G36" s="134">
        <f>E36</f>
        <v>0</v>
      </c>
      <c r="H36" s="132">
        <f>(G36*2)</f>
        <v>0</v>
      </c>
      <c r="I36" s="134">
        <f>G36</f>
        <v>0</v>
      </c>
      <c r="J36" s="132">
        <f>(I36*2)</f>
        <v>0</v>
      </c>
      <c r="K36" s="134">
        <f>I36</f>
        <v>0</v>
      </c>
      <c r="L36" s="132">
        <f>(K36*2)</f>
        <v>0</v>
      </c>
      <c r="M36" s="155">
        <f>(C36+E36+G36+I36+K36)/5</f>
        <v>0</v>
      </c>
      <c r="P36" t="s">
        <v>29</v>
      </c>
    </row>
    <row r="37" spans="1:13" ht="24.75" customHeight="1">
      <c r="A37" s="94"/>
      <c r="B37" s="95" t="s">
        <v>48</v>
      </c>
      <c r="C37" s="92"/>
      <c r="D37" s="132">
        <f>(C37*3)</f>
        <v>0</v>
      </c>
      <c r="E37" s="134">
        <f>C37</f>
        <v>0</v>
      </c>
      <c r="F37" s="132">
        <f>(E37*3)</f>
        <v>0</v>
      </c>
      <c r="G37" s="134">
        <f>E37</f>
        <v>0</v>
      </c>
      <c r="H37" s="132">
        <f>(G37*3)</f>
        <v>0</v>
      </c>
      <c r="I37" s="134">
        <f>C37</f>
        <v>0</v>
      </c>
      <c r="J37" s="132">
        <f>(I37*3)</f>
        <v>0</v>
      </c>
      <c r="K37" s="134">
        <f>I37</f>
        <v>0</v>
      </c>
      <c r="L37" s="132">
        <f>(K37*3)</f>
        <v>0</v>
      </c>
      <c r="M37" s="155">
        <f>(C37+E37+G37+I37+K37)/5</f>
        <v>0</v>
      </c>
    </row>
    <row r="38" spans="1:13" ht="24.75" customHeight="1">
      <c r="A38" s="94"/>
      <c r="B38" s="95" t="s">
        <v>49</v>
      </c>
      <c r="C38" s="92"/>
      <c r="D38" s="132">
        <f>(C38*3)</f>
        <v>0</v>
      </c>
      <c r="E38" s="134">
        <f>C38</f>
        <v>0</v>
      </c>
      <c r="F38" s="132">
        <f>(E38*3)</f>
        <v>0</v>
      </c>
      <c r="G38" s="134">
        <f>E38</f>
        <v>0</v>
      </c>
      <c r="H38" s="132">
        <f>(G38*3)</f>
        <v>0</v>
      </c>
      <c r="I38" s="134">
        <f>G38</f>
        <v>0</v>
      </c>
      <c r="J38" s="132">
        <f>(I38*3)</f>
        <v>0</v>
      </c>
      <c r="K38" s="134">
        <f>I38</f>
        <v>0</v>
      </c>
      <c r="L38" s="132">
        <f>(K38*3)</f>
        <v>0</v>
      </c>
      <c r="M38" s="155">
        <f>(C38+E38+G38+I38+K38)/5</f>
        <v>0</v>
      </c>
    </row>
    <row r="39" spans="1:13" ht="24.75" customHeight="1">
      <c r="A39" s="96">
        <v>4</v>
      </c>
      <c r="B39" s="95"/>
      <c r="C39" s="92"/>
      <c r="D39" s="97"/>
      <c r="E39" s="93"/>
      <c r="F39" s="97"/>
      <c r="G39" s="93"/>
      <c r="H39" s="97"/>
      <c r="I39" s="93"/>
      <c r="J39" s="97"/>
      <c r="K39" s="92"/>
      <c r="L39" s="97"/>
      <c r="M39" s="123"/>
    </row>
    <row r="40" spans="1:13" ht="24.75" customHeight="1">
      <c r="A40" s="98">
        <v>3</v>
      </c>
      <c r="B40" s="99"/>
      <c r="C40" s="92"/>
      <c r="D40" s="18"/>
      <c r="E40" s="93"/>
      <c r="F40" s="18"/>
      <c r="G40" s="93"/>
      <c r="H40" s="18"/>
      <c r="I40" s="93"/>
      <c r="J40" s="18"/>
      <c r="K40" s="92"/>
      <c r="L40" s="18"/>
      <c r="M40" s="123"/>
    </row>
    <row r="41" spans="1:18" ht="24.75" customHeight="1" thickBot="1">
      <c r="A41" s="100" t="s">
        <v>27</v>
      </c>
      <c r="B41" s="101"/>
      <c r="C41" s="102">
        <f>(D36+D37+D38)/8*0.5</f>
        <v>0</v>
      </c>
      <c r="D41" s="102"/>
      <c r="E41" s="102">
        <f>(F36+F37+F38)/8*0.5</f>
        <v>0</v>
      </c>
      <c r="F41" s="102"/>
      <c r="G41" s="102">
        <f>(H36+H37+H38)/8*0.5</f>
        <v>0</v>
      </c>
      <c r="H41" s="102"/>
      <c r="I41" s="102">
        <f>(J36+J37+J38)/8*0.5</f>
        <v>0</v>
      </c>
      <c r="J41" s="102"/>
      <c r="K41" s="102">
        <f>(L36+L37+L38)/8*0.5</f>
        <v>0</v>
      </c>
      <c r="L41" s="122"/>
      <c r="M41" s="123"/>
      <c r="R41" s="102"/>
    </row>
    <row r="42" spans="1:13" ht="24.75" customHeight="1" thickTop="1">
      <c r="A42" s="149">
        <v>4</v>
      </c>
      <c r="B42" s="150"/>
      <c r="C42" s="151"/>
      <c r="D42" s="152"/>
      <c r="E42" s="153"/>
      <c r="F42" s="152"/>
      <c r="G42" s="153"/>
      <c r="H42" s="152"/>
      <c r="I42" s="153"/>
      <c r="J42" s="152"/>
      <c r="K42" s="151"/>
      <c r="L42" s="154"/>
      <c r="M42" s="123"/>
    </row>
    <row r="43" spans="1:13" ht="24.75" customHeight="1">
      <c r="A43" s="103" t="s">
        <v>30</v>
      </c>
      <c r="B43" s="148"/>
      <c r="C43" s="104"/>
      <c r="D43" s="134"/>
      <c r="E43" s="134">
        <f>C43</f>
        <v>0</v>
      </c>
      <c r="F43" s="134"/>
      <c r="G43" s="134">
        <f>E43</f>
        <v>0</v>
      </c>
      <c r="H43" s="134"/>
      <c r="I43" s="135">
        <f>C43</f>
        <v>0</v>
      </c>
      <c r="J43" s="134"/>
      <c r="K43" s="135">
        <f>C43</f>
        <v>0</v>
      </c>
      <c r="L43" s="136"/>
      <c r="M43" s="147"/>
    </row>
    <row r="44" spans="1:13" ht="24.75" customHeight="1">
      <c r="A44" s="192" t="s">
        <v>31</v>
      </c>
      <c r="B44" s="192"/>
      <c r="C44" s="105"/>
      <c r="D44" s="137"/>
      <c r="E44" s="137">
        <f>C44</f>
        <v>0</v>
      </c>
      <c r="F44" s="137"/>
      <c r="G44" s="137">
        <f>E44</f>
        <v>0</v>
      </c>
      <c r="H44" s="137"/>
      <c r="I44" s="138">
        <f>C44</f>
        <v>0</v>
      </c>
      <c r="J44" s="137"/>
      <c r="K44" s="138">
        <f>C44</f>
        <v>0</v>
      </c>
      <c r="L44" s="139"/>
      <c r="M44" s="123"/>
    </row>
    <row r="45" spans="1:13" ht="24.75" customHeight="1">
      <c r="A45" s="192" t="s">
        <v>32</v>
      </c>
      <c r="B45" s="192"/>
      <c r="C45" s="105"/>
      <c r="D45" s="137"/>
      <c r="E45" s="137">
        <f>C45</f>
        <v>0</v>
      </c>
      <c r="F45" s="137"/>
      <c r="G45" s="137">
        <f>E45</f>
        <v>0</v>
      </c>
      <c r="H45" s="137"/>
      <c r="I45" s="138">
        <f>C45</f>
        <v>0</v>
      </c>
      <c r="J45" s="137"/>
      <c r="K45" s="138">
        <f>C45</f>
        <v>0</v>
      </c>
      <c r="L45" s="139"/>
      <c r="M45" s="123"/>
    </row>
    <row r="46" spans="1:13" ht="19.5" customHeight="1">
      <c r="A46" s="192" t="s">
        <v>33</v>
      </c>
      <c r="B46" s="192"/>
      <c r="C46" s="105"/>
      <c r="D46" s="137"/>
      <c r="E46" s="137">
        <f>C46</f>
        <v>0</v>
      </c>
      <c r="F46" s="137"/>
      <c r="G46" s="137">
        <f>E46</f>
        <v>0</v>
      </c>
      <c r="H46" s="137"/>
      <c r="I46" s="138">
        <f>C46</f>
        <v>0</v>
      </c>
      <c r="J46" s="137"/>
      <c r="K46" s="138">
        <f>C46</f>
        <v>0</v>
      </c>
      <c r="L46" s="139"/>
      <c r="M46" s="123"/>
    </row>
    <row r="47" spans="1:13" ht="19.5" customHeight="1">
      <c r="A47" s="192" t="s">
        <v>53</v>
      </c>
      <c r="B47" s="192"/>
      <c r="C47" s="105"/>
      <c r="D47" s="137"/>
      <c r="E47" s="137">
        <f>C47</f>
        <v>0</v>
      </c>
      <c r="F47" s="137"/>
      <c r="G47" s="137">
        <f>E47</f>
        <v>0</v>
      </c>
      <c r="H47" s="137"/>
      <c r="I47" s="138">
        <f>C47</f>
        <v>0</v>
      </c>
      <c r="J47" s="137"/>
      <c r="K47" s="138">
        <f>C47</f>
        <v>0</v>
      </c>
      <c r="L47" s="139"/>
      <c r="M47" s="123"/>
    </row>
    <row r="48" spans="1:12" ht="19.5" customHeight="1">
      <c r="A48" s="198"/>
      <c r="B48" s="198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mergeCells count="34">
    <mergeCell ref="A2:L2"/>
    <mergeCell ref="A6:B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C22"/>
    <mergeCell ref="D21:D22"/>
    <mergeCell ref="E21:E22"/>
    <mergeCell ref="A22:B22"/>
    <mergeCell ref="F21:F22"/>
    <mergeCell ref="G21:G22"/>
    <mergeCell ref="H21:H22"/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A44:B44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showGridLines="0" view="pageBreakPreview" zoomScale="75" zoomScaleSheetLayoutView="75" workbookViewId="0" topLeftCell="A1">
      <selection activeCell="J19" sqref="J19"/>
    </sheetView>
  </sheetViews>
  <sheetFormatPr defaultColWidth="9.00390625" defaultRowHeight="12.75"/>
  <cols>
    <col min="1" max="1" width="16.625" style="0" customWidth="1"/>
    <col min="2" max="2" width="24.625" style="0" customWidth="1"/>
    <col min="3" max="3" width="27.25390625" style="0" customWidth="1"/>
    <col min="4" max="4" width="0" style="0" hidden="1" customWidth="1"/>
    <col min="5" max="5" width="17.00390625" style="0" customWidth="1"/>
  </cols>
  <sheetData>
    <row r="2" spans="1:5" ht="20.25">
      <c r="A2" s="200" t="s">
        <v>0</v>
      </c>
      <c r="B2" s="200"/>
      <c r="C2" s="200"/>
      <c r="D2" s="200"/>
      <c r="E2" s="200"/>
    </row>
    <row r="4" spans="1:5" ht="18">
      <c r="A4" s="201" t="s">
        <v>1</v>
      </c>
      <c r="B4" s="201"/>
      <c r="C4" s="201"/>
      <c r="D4" s="201"/>
      <c r="E4" s="201"/>
    </row>
    <row r="5" spans="1:5" ht="12.75">
      <c r="A5" s="202" t="s">
        <v>2</v>
      </c>
      <c r="B5" s="202"/>
      <c r="C5" s="202"/>
      <c r="D5" s="202"/>
      <c r="E5" s="202"/>
    </row>
    <row r="6" spans="1:5" ht="12.75">
      <c r="A6" s="1"/>
      <c r="B6" s="2"/>
      <c r="C6" s="2"/>
      <c r="D6" s="2"/>
      <c r="E6" s="3"/>
    </row>
    <row r="7" spans="1:5" ht="20.25">
      <c r="A7" s="203" t="s">
        <v>3</v>
      </c>
      <c r="B7" s="203"/>
      <c r="C7" s="203"/>
      <c r="D7" s="203"/>
      <c r="E7" s="203"/>
    </row>
    <row r="8" spans="1:3" ht="12.75">
      <c r="A8" s="4"/>
      <c r="C8" t="s">
        <v>52</v>
      </c>
    </row>
    <row r="9" spans="1:2" ht="15">
      <c r="A9" s="5" t="s">
        <v>4</v>
      </c>
      <c r="B9" s="6" t="s">
        <v>50</v>
      </c>
    </row>
    <row r="10" ht="12.75">
      <c r="A10" s="4"/>
    </row>
    <row r="11" spans="1:2" ht="15">
      <c r="A11" s="5" t="s">
        <v>5</v>
      </c>
      <c r="B11" s="7">
        <v>40073</v>
      </c>
    </row>
    <row r="12" ht="12.75">
      <c r="A12" s="4"/>
    </row>
    <row r="13" spans="1:4" ht="12.75">
      <c r="A13" s="8" t="s">
        <v>6</v>
      </c>
      <c r="B13" s="4"/>
      <c r="C13" s="106" t="s">
        <v>83</v>
      </c>
      <c r="D13" s="9"/>
    </row>
    <row r="14" spans="1:3" ht="12.75">
      <c r="A14" s="4"/>
      <c r="B14" s="3"/>
      <c r="C14" s="10"/>
    </row>
    <row r="15" spans="1:4" ht="12.75">
      <c r="A15" s="4"/>
      <c r="B15" s="11"/>
      <c r="C15" s="106" t="s">
        <v>84</v>
      </c>
      <c r="D15" s="12"/>
    </row>
    <row r="16" ht="12.75">
      <c r="A16" s="4"/>
    </row>
    <row r="17" spans="1:4" ht="12.75">
      <c r="A17" s="4"/>
      <c r="B17" s="11"/>
      <c r="C17" s="12" t="s">
        <v>85</v>
      </c>
      <c r="D17" s="12"/>
    </row>
    <row r="18" ht="12.75">
      <c r="A18" s="4"/>
    </row>
    <row r="19" spans="1:4" ht="12.75">
      <c r="A19" s="4"/>
      <c r="B19" s="11"/>
      <c r="C19" s="12" t="s">
        <v>86</v>
      </c>
      <c r="D19" s="12"/>
    </row>
    <row r="20" ht="12.75">
      <c r="A20" s="4"/>
    </row>
    <row r="21" spans="1:4" ht="12.75">
      <c r="A21" s="4"/>
      <c r="B21" s="11"/>
      <c r="C21" s="12" t="s">
        <v>87</v>
      </c>
      <c r="D21" s="12"/>
    </row>
    <row r="22" ht="12.75">
      <c r="A22" s="4"/>
    </row>
    <row r="23" spans="1:5" ht="28.5" customHeight="1">
      <c r="A23" s="13" t="s">
        <v>7</v>
      </c>
      <c r="B23" s="14" t="s">
        <v>8</v>
      </c>
      <c r="C23" s="15" t="s">
        <v>9</v>
      </c>
      <c r="D23" s="14" t="s">
        <v>9</v>
      </c>
      <c r="E23" s="156" t="s">
        <v>10</v>
      </c>
    </row>
    <row r="24" spans="1:5" ht="15.75">
      <c r="A24" s="107">
        <f>PARADISE!A4</f>
        <v>0</v>
      </c>
      <c r="B24" s="107" t="str">
        <f>PARADISE!B4</f>
        <v>31/62 PARADISE</v>
      </c>
      <c r="C24" s="107" t="s">
        <v>104</v>
      </c>
      <c r="D24" s="107" t="e">
        <f>#REF!</f>
        <v>#REF!</v>
      </c>
      <c r="E24" s="107">
        <f>PARADISE!M18</f>
        <v>8.149881944444443</v>
      </c>
    </row>
    <row r="25" spans="1:5" ht="15.75">
      <c r="A25" s="107">
        <f>'BO JANGLES KARSIT'!A4</f>
        <v>0</v>
      </c>
      <c r="B25" s="107" t="str">
        <f>'BO JANGLES KARSIT'!B4</f>
        <v>BO JANGLES K.</v>
      </c>
      <c r="C25" s="204" t="s">
        <v>105</v>
      </c>
      <c r="D25" s="18"/>
      <c r="E25" s="107">
        <f>'BO JANGLES KARSIT'!M18</f>
        <v>8.327622222222223</v>
      </c>
    </row>
    <row r="26" spans="1:5" ht="15.75">
      <c r="A26" s="107">
        <f>'Kůň 3'!A4</f>
        <v>0</v>
      </c>
      <c r="B26" s="107">
        <f>'Kůň 3'!B4</f>
        <v>0</v>
      </c>
      <c r="C26" s="17"/>
      <c r="D26" s="18"/>
      <c r="E26" s="107">
        <f>'Kůň 3'!M18</f>
        <v>0</v>
      </c>
    </row>
    <row r="27" spans="1:5" ht="15.75">
      <c r="A27" s="107">
        <f>'Kůň 4'!A4</f>
        <v>0</v>
      </c>
      <c r="B27" s="107">
        <f>'Kůň 4'!B4</f>
        <v>0</v>
      </c>
      <c r="C27" s="17"/>
      <c r="D27" s="18"/>
      <c r="E27" s="107">
        <f>'Kůň 4'!M18</f>
        <v>0</v>
      </c>
    </row>
    <row r="28" spans="1:5" ht="15.75">
      <c r="A28" s="107">
        <f>'Kůň 5'!A4</f>
        <v>0</v>
      </c>
      <c r="B28" s="107">
        <f>'Kůň 5'!B4</f>
        <v>0</v>
      </c>
      <c r="C28" s="17"/>
      <c r="D28" s="18"/>
      <c r="E28" s="107">
        <f>'Kůň 5'!M18</f>
        <v>0</v>
      </c>
    </row>
    <row r="29" spans="1:5" ht="15.75">
      <c r="A29" s="107">
        <f>'Kůň 6'!A4</f>
        <v>0</v>
      </c>
      <c r="B29" s="107">
        <f>'Kůň 6'!B4</f>
        <v>0</v>
      </c>
      <c r="C29" s="17"/>
      <c r="D29" s="18"/>
      <c r="E29" s="107">
        <f>'Kůň 6'!M18</f>
        <v>0</v>
      </c>
    </row>
    <row r="30" spans="1:5" ht="15.75">
      <c r="A30" s="16"/>
      <c r="B30" s="16"/>
      <c r="C30" s="17"/>
      <c r="D30" s="18"/>
      <c r="E30" s="19"/>
    </row>
    <row r="31" spans="1:5" ht="15.75">
      <c r="A31" s="16"/>
      <c r="B31" s="16"/>
      <c r="C31" s="17"/>
      <c r="D31" s="18"/>
      <c r="E31" s="19"/>
    </row>
    <row r="32" spans="1:5" ht="15.75">
      <c r="A32" s="16"/>
      <c r="B32" s="16"/>
      <c r="C32" s="17"/>
      <c r="D32" s="18"/>
      <c r="E32" s="19"/>
    </row>
    <row r="33" spans="1:5" ht="15.75">
      <c r="A33" s="16"/>
      <c r="B33" s="16"/>
      <c r="C33" s="17"/>
      <c r="D33" s="18"/>
      <c r="E33" s="19"/>
    </row>
    <row r="34" spans="1:5" ht="15.75">
      <c r="A34" s="16"/>
      <c r="B34" s="16"/>
      <c r="C34" s="17"/>
      <c r="D34" s="18"/>
      <c r="E34" s="19"/>
    </row>
    <row r="35" spans="1:5" ht="15.75">
      <c r="A35" s="20"/>
      <c r="B35" s="20"/>
      <c r="C35" s="21"/>
      <c r="D35" s="22"/>
      <c r="E35" s="23"/>
    </row>
    <row r="36" spans="1:5" ht="15.75">
      <c r="A36" s="20"/>
      <c r="B36" s="20"/>
      <c r="C36" s="21"/>
      <c r="D36" s="22"/>
      <c r="E36" s="23"/>
    </row>
    <row r="37" spans="1:5" ht="15.75">
      <c r="A37" s="20"/>
      <c r="B37" s="20"/>
      <c r="C37" s="21"/>
      <c r="D37" s="22"/>
      <c r="E37" s="23"/>
    </row>
    <row r="38" spans="1:5" ht="15.75">
      <c r="A38" s="20"/>
      <c r="B38" s="20"/>
      <c r="C38" s="21"/>
      <c r="D38" s="22"/>
      <c r="E38" s="23"/>
    </row>
    <row r="39" spans="1:5" ht="15.75">
      <c r="A39" s="20"/>
      <c r="B39" s="20"/>
      <c r="C39" s="21"/>
      <c r="D39" s="22"/>
      <c r="E39" s="22"/>
    </row>
    <row r="40" spans="1:5" ht="12.75">
      <c r="A40" s="24" t="s">
        <v>11</v>
      </c>
      <c r="B40" s="10"/>
      <c r="C40" s="10"/>
      <c r="D40" s="10"/>
      <c r="E40" s="10"/>
    </row>
  </sheetData>
  <mergeCells count="4">
    <mergeCell ref="A2:E2"/>
    <mergeCell ref="A4:E4"/>
    <mergeCell ref="A5:E5"/>
    <mergeCell ref="A7:E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21"/>
  <sheetViews>
    <sheetView tabSelected="1" workbookViewId="0" topLeftCell="A1">
      <selection activeCell="P11" sqref="P11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6.00390625" style="0" customWidth="1"/>
    <col min="4" max="4" width="5.75390625" style="0" customWidth="1"/>
    <col min="5" max="5" width="6.25390625" style="0" customWidth="1"/>
    <col min="6" max="6" width="6.125" style="0" customWidth="1"/>
    <col min="7" max="7" width="5.875" style="0" customWidth="1"/>
    <col min="8" max="9" width="6.00390625" style="0" customWidth="1"/>
    <col min="10" max="10" width="5.875" style="0" customWidth="1"/>
    <col min="11" max="11" width="5.75390625" style="0" customWidth="1"/>
    <col min="12" max="12" width="7.125" style="0" customWidth="1"/>
    <col min="13" max="13" width="6.25390625" style="0" customWidth="1"/>
    <col min="14" max="14" width="6.75390625" style="0" customWidth="1"/>
    <col min="15" max="15" width="6.00390625" style="0" customWidth="1"/>
    <col min="16" max="16" width="7.25390625" style="0" customWidth="1"/>
  </cols>
  <sheetData>
    <row r="3" spans="3:12" s="157" customFormat="1" ht="15.75">
      <c r="C3" s="157" t="s">
        <v>102</v>
      </c>
      <c r="L3" s="157" t="s">
        <v>103</v>
      </c>
    </row>
    <row r="4" ht="13.5" thickBot="1"/>
    <row r="5" spans="1:16" ht="57" customHeight="1" thickBot="1">
      <c r="A5" s="175" t="s">
        <v>54</v>
      </c>
      <c r="B5" s="176" t="s">
        <v>55</v>
      </c>
      <c r="C5" s="176" t="s">
        <v>56</v>
      </c>
      <c r="D5" s="176" t="s">
        <v>57</v>
      </c>
      <c r="E5" s="176" t="s">
        <v>58</v>
      </c>
      <c r="F5" s="176" t="s">
        <v>59</v>
      </c>
      <c r="G5" s="176" t="s">
        <v>60</v>
      </c>
      <c r="H5" s="176" t="s">
        <v>61</v>
      </c>
      <c r="I5" s="176" t="s">
        <v>62</v>
      </c>
      <c r="J5" s="176" t="s">
        <v>63</v>
      </c>
      <c r="K5" s="176" t="s">
        <v>64</v>
      </c>
      <c r="L5" s="176" t="s">
        <v>65</v>
      </c>
      <c r="M5" s="176" t="s">
        <v>66</v>
      </c>
      <c r="N5" s="176" t="s">
        <v>67</v>
      </c>
      <c r="O5" s="176" t="s">
        <v>68</v>
      </c>
      <c r="P5" s="177" t="s">
        <v>69</v>
      </c>
    </row>
    <row r="6" spans="1:16" ht="12.75">
      <c r="A6" s="169" t="s">
        <v>70</v>
      </c>
      <c r="B6" s="170" t="str">
        <f>PARADISE!B4</f>
        <v>31/62 PARADISE</v>
      </c>
      <c r="C6" s="171">
        <f>PARADISE!M17</f>
        <v>7.720000000000001</v>
      </c>
      <c r="D6" s="171">
        <f>PARADISE!M16</f>
        <v>7.9399999999999995</v>
      </c>
      <c r="E6" s="171">
        <f>PARADISE!M15</f>
        <v>9.1</v>
      </c>
      <c r="F6" s="171">
        <f>PARADISE!M13</f>
        <v>8.559999999999999</v>
      </c>
      <c r="G6" s="171">
        <f>PARADISE!M12</f>
        <v>7.840000000000001</v>
      </c>
      <c r="H6" s="171">
        <f>PARADISE!M11</f>
        <v>8.120000000000001</v>
      </c>
      <c r="I6" s="171">
        <f>PARADISE!M10</f>
        <v>8.04</v>
      </c>
      <c r="J6" s="171">
        <f>PARADISE!M9</f>
        <v>7.9</v>
      </c>
      <c r="K6" s="171">
        <f>PARADISE!M14</f>
        <v>9.625</v>
      </c>
      <c r="L6" s="172">
        <f>PARADISE!M8/3</f>
        <v>8.886875</v>
      </c>
      <c r="M6" s="171">
        <f>PARADISE!M7</f>
        <v>7.480000000000001</v>
      </c>
      <c r="N6" s="171">
        <f>PARADISE!M6</f>
        <v>7.12</v>
      </c>
      <c r="O6" s="173">
        <f>PARADISE!M18</f>
        <v>8.149881944444443</v>
      </c>
      <c r="P6" s="174" t="s">
        <v>71</v>
      </c>
    </row>
    <row r="7" spans="1:16" ht="12.75">
      <c r="A7" s="161" t="s">
        <v>71</v>
      </c>
      <c r="B7" s="123" t="s">
        <v>80</v>
      </c>
      <c r="C7" s="158">
        <f>'BO JANGLES KARSIT'!M17</f>
        <v>7.818666666666667</v>
      </c>
      <c r="D7" s="158">
        <f>'BO JANGLES KARSIT'!M16</f>
        <v>8.139999999999999</v>
      </c>
      <c r="E7" s="158">
        <f>'BO JANGLES KARSIT'!M15</f>
        <v>9</v>
      </c>
      <c r="F7" s="158">
        <f>'BO JANGLES KARSIT'!M13</f>
        <v>8.58</v>
      </c>
      <c r="G7" s="158">
        <f>'BO JANGLES KARSIT'!M12</f>
        <v>7.56</v>
      </c>
      <c r="H7" s="158">
        <f>'BO JANGLES KARSIT'!M11</f>
        <v>8.18</v>
      </c>
      <c r="I7" s="158">
        <f>'BO JANGLES KARSIT'!M10</f>
        <v>7.62</v>
      </c>
      <c r="J7" s="158">
        <f>'BO JANGLES KARSIT'!M9</f>
        <v>7.92</v>
      </c>
      <c r="K7" s="158">
        <f>'BO JANGLES KARSIT'!M14</f>
        <v>9.25</v>
      </c>
      <c r="L7" s="159">
        <f>'BO JANGLES KARSIT'!M8/3</f>
        <v>8.79</v>
      </c>
      <c r="M7" s="158">
        <f>'BO JANGLES KARSIT'!M7</f>
        <v>7.773333333333333</v>
      </c>
      <c r="N7" s="158">
        <f>'BO JANGLES KARSIT'!M6</f>
        <v>7.959999999999999</v>
      </c>
      <c r="O7" s="160">
        <f>'BO JANGLES KARSIT'!M18</f>
        <v>8.327622222222223</v>
      </c>
      <c r="P7" s="162" t="s">
        <v>70</v>
      </c>
    </row>
    <row r="8" spans="1:16" ht="12.75">
      <c r="A8" s="161" t="s">
        <v>72</v>
      </c>
      <c r="B8" s="123">
        <f>'Kůň 3'!B4</f>
        <v>0</v>
      </c>
      <c r="C8" s="158">
        <f>'Kůň 3'!M17</f>
        <v>0</v>
      </c>
      <c r="D8" s="158">
        <f>'Kůň 3'!M16</f>
        <v>0</v>
      </c>
      <c r="E8" s="158">
        <f>'Kůň 3'!M15</f>
        <v>0</v>
      </c>
      <c r="F8" s="158">
        <f>'Kůň 3'!M13</f>
        <v>0</v>
      </c>
      <c r="G8" s="158">
        <f>'Kůň 3'!M12</f>
        <v>0</v>
      </c>
      <c r="H8" s="158">
        <f>'Kůň 3'!M11</f>
        <v>0</v>
      </c>
      <c r="I8" s="158">
        <f>'Kůň 3'!M10</f>
        <v>0</v>
      </c>
      <c r="J8" s="158">
        <f>'Kůň 3'!M9</f>
        <v>0</v>
      </c>
      <c r="K8" s="158">
        <f>'Kůň 3'!M14</f>
        <v>0</v>
      </c>
      <c r="L8" s="159">
        <f>'Kůň 3'!M8</f>
        <v>0</v>
      </c>
      <c r="M8" s="158">
        <f>'Kůň 3'!M7</f>
        <v>0</v>
      </c>
      <c r="N8" s="158">
        <f>'Kůň 3'!M6</f>
        <v>0</v>
      </c>
      <c r="O8" s="160">
        <f>'Kůň 3'!M18</f>
        <v>0</v>
      </c>
      <c r="P8" s="162"/>
    </row>
    <row r="9" spans="1:16" ht="12.75">
      <c r="A9" s="161" t="s">
        <v>73</v>
      </c>
      <c r="B9" s="123">
        <f>'Kůň 4'!B4</f>
        <v>0</v>
      </c>
      <c r="C9" s="158">
        <f>'Kůň 4'!M17</f>
        <v>0</v>
      </c>
      <c r="D9" s="158">
        <f>'Kůň 4'!M16</f>
        <v>0</v>
      </c>
      <c r="E9" s="158">
        <f>'Kůň 4'!M15</f>
        <v>0</v>
      </c>
      <c r="F9" s="158">
        <f>'Kůň 4'!M13</f>
        <v>0</v>
      </c>
      <c r="G9" s="158">
        <f>'Kůň 4'!M12</f>
        <v>0</v>
      </c>
      <c r="H9" s="158">
        <f>'Kůň 4'!M11</f>
        <v>0</v>
      </c>
      <c r="I9" s="158">
        <f>'Kůň 4'!M10</f>
        <v>0</v>
      </c>
      <c r="J9" s="158">
        <f>'Kůň 4'!M9</f>
        <v>0</v>
      </c>
      <c r="K9" s="158">
        <f>'Kůň 4'!M14</f>
        <v>0</v>
      </c>
      <c r="L9" s="159">
        <f>'Kůň 4'!M8</f>
        <v>0</v>
      </c>
      <c r="M9" s="158">
        <f>'Kůň 4'!M7</f>
        <v>0</v>
      </c>
      <c r="N9" s="158">
        <f>'Kůň 4'!M6</f>
        <v>0</v>
      </c>
      <c r="O9" s="160">
        <f>'Kůň 4'!M18</f>
        <v>0</v>
      </c>
      <c r="P9" s="162"/>
    </row>
    <row r="10" spans="1:16" ht="12.75">
      <c r="A10" s="161" t="s">
        <v>74</v>
      </c>
      <c r="B10" s="123">
        <f>'Kůň 5'!B4</f>
        <v>0</v>
      </c>
      <c r="C10" s="158">
        <f>'Kůň 5'!M17</f>
        <v>0</v>
      </c>
      <c r="D10" s="158">
        <f>'Kůň 5'!M16</f>
        <v>0</v>
      </c>
      <c r="E10" s="158">
        <f>'Kůň 5'!M15</f>
        <v>0</v>
      </c>
      <c r="F10" s="158">
        <f>'Kůň 5'!M13</f>
        <v>0</v>
      </c>
      <c r="G10" s="158">
        <f>'Kůň 5'!M12</f>
        <v>0</v>
      </c>
      <c r="H10" s="158">
        <f>'Kůň 5'!M11</f>
        <v>0</v>
      </c>
      <c r="I10" s="158">
        <f>'Kůň 5'!M10</f>
        <v>0</v>
      </c>
      <c r="J10" s="158">
        <f>'Kůň 5'!M9</f>
        <v>0</v>
      </c>
      <c r="K10" s="158">
        <f>'Kůň 5'!M14</f>
        <v>0</v>
      </c>
      <c r="L10" s="159">
        <f>'Kůň 5'!M8</f>
        <v>0</v>
      </c>
      <c r="M10" s="158">
        <f>'Kůň 5'!M7</f>
        <v>0</v>
      </c>
      <c r="N10" s="158">
        <f>'Kůň 5'!M6</f>
        <v>0</v>
      </c>
      <c r="O10" s="160">
        <f>'Kůň 5'!M18</f>
        <v>0</v>
      </c>
      <c r="P10" s="162"/>
    </row>
    <row r="11" spans="1:16" ht="13.5" thickBot="1">
      <c r="A11" s="163" t="s">
        <v>75</v>
      </c>
      <c r="B11" s="164">
        <f>'Kůň 6'!B4</f>
        <v>0</v>
      </c>
      <c r="C11" s="165">
        <f>'Kůň 6'!M17</f>
        <v>0</v>
      </c>
      <c r="D11" s="165">
        <f>'Kůň 6'!M16</f>
        <v>0</v>
      </c>
      <c r="E11" s="165">
        <f>'Kůň 6'!M15</f>
        <v>0</v>
      </c>
      <c r="F11" s="165">
        <f>'Kůň 6'!M13</f>
        <v>0</v>
      </c>
      <c r="G11" s="165">
        <f>'Kůň 6'!M12</f>
        <v>0</v>
      </c>
      <c r="H11" s="165">
        <f>'Kůň 6'!M11</f>
        <v>0</v>
      </c>
      <c r="I11" s="165">
        <f>'Kůň 6'!M10</f>
        <v>0</v>
      </c>
      <c r="J11" s="165">
        <f>'Kůň 6'!M9</f>
        <v>0</v>
      </c>
      <c r="K11" s="165">
        <f>'Kůň 6'!M14</f>
        <v>0</v>
      </c>
      <c r="L11" s="166">
        <f>'Kůň 6'!M8</f>
        <v>0</v>
      </c>
      <c r="M11" s="165">
        <f>'Kůň 6'!M7</f>
        <v>0</v>
      </c>
      <c r="N11" s="165">
        <f>'Kůň 6'!M6</f>
        <v>0</v>
      </c>
      <c r="O11" s="167">
        <f>'Kůň 6'!M18</f>
        <v>0</v>
      </c>
      <c r="P11" s="168"/>
    </row>
    <row r="15" ht="12.75">
      <c r="A15" s="182" t="s">
        <v>101</v>
      </c>
    </row>
    <row r="16" ht="12.75">
      <c r="A16" s="182"/>
    </row>
    <row r="17" ht="12.75">
      <c r="A17" s="182"/>
    </row>
    <row r="19" spans="1:15" ht="12.75">
      <c r="A19" s="182" t="s">
        <v>88</v>
      </c>
      <c r="B19" s="182" t="s">
        <v>55</v>
      </c>
      <c r="C19" s="182" t="s">
        <v>89</v>
      </c>
      <c r="D19" s="182" t="s">
        <v>90</v>
      </c>
      <c r="E19" s="182" t="s">
        <v>91</v>
      </c>
      <c r="F19" s="182"/>
      <c r="G19" s="182"/>
      <c r="H19" s="182" t="s">
        <v>92</v>
      </c>
      <c r="I19" s="182"/>
      <c r="J19" s="182"/>
      <c r="K19" s="182" t="s">
        <v>31</v>
      </c>
      <c r="L19" s="182" t="s">
        <v>30</v>
      </c>
      <c r="M19" s="182" t="s">
        <v>32</v>
      </c>
      <c r="N19" s="182" t="s">
        <v>93</v>
      </c>
      <c r="O19" s="182" t="s">
        <v>94</v>
      </c>
    </row>
    <row r="20" spans="1:15" ht="12.75">
      <c r="A20" t="s">
        <v>73</v>
      </c>
      <c r="B20" s="183" t="s">
        <v>76</v>
      </c>
      <c r="C20" t="s">
        <v>95</v>
      </c>
      <c r="D20" t="s">
        <v>96</v>
      </c>
      <c r="E20" t="s">
        <v>77</v>
      </c>
      <c r="H20" t="s">
        <v>78</v>
      </c>
      <c r="K20">
        <v>173</v>
      </c>
      <c r="L20">
        <v>163</v>
      </c>
      <c r="M20">
        <v>198</v>
      </c>
      <c r="N20">
        <v>21.5</v>
      </c>
      <c r="O20">
        <v>540</v>
      </c>
    </row>
    <row r="21" spans="1:15" ht="12.75">
      <c r="A21" s="184" t="s">
        <v>97</v>
      </c>
      <c r="B21" s="183" t="s">
        <v>98</v>
      </c>
      <c r="C21" t="s">
        <v>99</v>
      </c>
      <c r="D21" t="s">
        <v>100</v>
      </c>
      <c r="E21" t="s">
        <v>81</v>
      </c>
      <c r="H21" t="s">
        <v>82</v>
      </c>
      <c r="K21">
        <v>180</v>
      </c>
      <c r="L21">
        <v>169</v>
      </c>
      <c r="M21">
        <v>190</v>
      </c>
      <c r="N21">
        <v>22</v>
      </c>
      <c r="O21">
        <v>540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Markéta</cp:lastModifiedBy>
  <cp:lastPrinted>2009-09-17T11:57:25Z</cp:lastPrinted>
  <dcterms:created xsi:type="dcterms:W3CDTF">1997-01-24T11:07:25Z</dcterms:created>
  <dcterms:modified xsi:type="dcterms:W3CDTF">2009-09-17T11:58:49Z</dcterms:modified>
  <cp:category/>
  <cp:version/>
  <cp:contentType/>
  <cp:contentStatus/>
  <cp:revision>1</cp:revision>
</cp:coreProperties>
</file>